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R:\Alternative Assets\Real Estate &amp; Real Assets\Models &amp; Templates\Data Requests &amp; RFIs\Real Estate (Core)\"/>
    </mc:Choice>
  </mc:AlternateContent>
  <xr:revisionPtr revIDLastSave="0" documentId="13_ncr:1_{1292B4F0-8925-4F79-89D7-F9C12B23A939}" xr6:coauthVersionLast="47" xr6:coauthVersionMax="47" xr10:uidLastSave="{00000000-0000-0000-0000-000000000000}"/>
  <bookViews>
    <workbookView xWindow="54495" yWindow="-5385" windowWidth="26010" windowHeight="20985" xr2:uid="{00000000-000D-0000-FFFF-FFFF00000000}"/>
  </bookViews>
  <sheets>
    <sheet name="Firm &amp; Fund Overview" sheetId="5" r:id="rId1"/>
    <sheet name="Fund-Level Data" sheetId="1" r:id="rId2"/>
    <sheet name="Altus Data" sheetId="4" r:id="rId3"/>
    <sheet name="Additional Asset Data" sheetId="3" r:id="rId4"/>
    <sheet name="Asset Disposition Information" sheetId="6" r:id="rId5"/>
    <sheet name="Lists" sheetId="8" state="hidden" r:id="rId6"/>
  </sheets>
  <definedNames>
    <definedName name="Industrial">Lists!$G$4:$G$7</definedName>
    <definedName name="Lifecycle">Lists!$K$3:$K$10</definedName>
    <definedName name="MSAs">Lists!$C$3:$C$29</definedName>
    <definedName name="Office">Lists!$F$4:$F$6</definedName>
    <definedName name="Other">Lists!$I$4:$I$9</definedName>
    <definedName name="PropType">Lists!$E$3:$I$3</definedName>
    <definedName name="Residential">Lists!$E$4:$E$9</definedName>
    <definedName name="Retail">Lists!$H$4:$H$6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1" l="1"/>
  <c r="D39" i="1"/>
  <c r="N13" i="1" a="1"/>
  <c r="N13" i="1" s="1"/>
  <c r="R2" i="1" a="1"/>
  <c r="R2" i="1" s="1"/>
  <c r="R2" i="5" a="1"/>
  <c r="R2" i="5" s="1"/>
  <c r="K139" i="1"/>
  <c r="M143" i="1" a="1"/>
  <c r="M143" i="1" s="1"/>
  <c r="M164" i="1" s="1"/>
  <c r="M72" i="1" a="1"/>
  <c r="M72" i="1" s="1"/>
  <c r="M98" i="1" s="1"/>
  <c r="M45" i="1" a="1"/>
  <c r="M45" i="1" s="1"/>
  <c r="M13" i="1" a="1"/>
  <c r="M13" i="1" s="1"/>
  <c r="N45" i="1" a="1"/>
  <c r="N45" i="1" s="1"/>
  <c r="L72" i="1"/>
  <c r="K72" i="1" s="1"/>
  <c r="J72" i="1" s="1"/>
  <c r="I72" i="1" s="1"/>
  <c r="H72" i="1" s="1"/>
  <c r="G72" i="1" s="1"/>
  <c r="F72" i="1" s="1"/>
  <c r="E72" i="1" s="1"/>
  <c r="D72" i="1" s="1"/>
  <c r="D87" i="1" s="1"/>
  <c r="B5" i="5"/>
  <c r="D74" i="1" l="1"/>
  <c r="F74" i="1"/>
  <c r="J82" i="1"/>
  <c r="H74" i="1"/>
  <c r="K87" i="1"/>
  <c r="F93" i="1"/>
  <c r="I98" i="1"/>
  <c r="G74" i="1"/>
  <c r="I82" i="1"/>
  <c r="L87" i="1"/>
  <c r="D93" i="1"/>
  <c r="E93" i="1"/>
  <c r="H98" i="1"/>
  <c r="E74" i="1"/>
  <c r="J87" i="1"/>
  <c r="D98" i="1"/>
  <c r="L74" i="1"/>
  <c r="F82" i="1"/>
  <c r="J93" i="1"/>
  <c r="E98" i="1"/>
  <c r="K74" i="1"/>
  <c r="D82" i="1"/>
  <c r="E82" i="1"/>
  <c r="H87" i="1"/>
  <c r="I93" i="1"/>
  <c r="L98" i="1"/>
  <c r="M145" i="1"/>
  <c r="M87" i="1"/>
  <c r="M153" i="1"/>
  <c r="H82" i="1"/>
  <c r="M93" i="1"/>
  <c r="G98" i="1"/>
  <c r="M158" i="1"/>
  <c r="G82" i="1"/>
  <c r="L93" i="1"/>
  <c r="F98" i="1"/>
  <c r="J74" i="1"/>
  <c r="M82" i="1"/>
  <c r="L82" i="1"/>
  <c r="G87" i="1"/>
  <c r="H93" i="1"/>
  <c r="K98" i="1"/>
  <c r="M169" i="1"/>
  <c r="E87" i="1"/>
  <c r="K93" i="1"/>
  <c r="M74" i="1"/>
  <c r="I87" i="1"/>
  <c r="I74" i="1"/>
  <c r="K82" i="1"/>
  <c r="F87" i="1"/>
  <c r="G93" i="1"/>
  <c r="J98" i="1"/>
  <c r="AB2" i="4"/>
  <c r="U2" i="3"/>
  <c r="U2" i="6"/>
  <c r="L143" i="1"/>
  <c r="B5" i="1"/>
  <c r="L45" i="1"/>
  <c r="K45" i="1" s="1"/>
  <c r="J45" i="1" s="1"/>
  <c r="I45" i="1" s="1"/>
  <c r="H45" i="1" s="1"/>
  <c r="G45" i="1" s="1"/>
  <c r="F45" i="1" s="1"/>
  <c r="E45" i="1" s="1"/>
  <c r="D45" i="1" s="1"/>
  <c r="L13" i="1"/>
  <c r="K13" i="1" s="1"/>
  <c r="J13" i="1" s="1"/>
  <c r="I13" i="1" s="1"/>
  <c r="H13" i="1" s="1"/>
  <c r="G13" i="1" s="1"/>
  <c r="F13" i="1" s="1"/>
  <c r="E13" i="1" s="1"/>
  <c r="D13" i="1" s="1"/>
  <c r="E33" i="1"/>
  <c r="K143" i="1" l="1"/>
  <c r="L169" i="1"/>
  <c r="L145" i="1"/>
  <c r="L164" i="1"/>
  <c r="L158" i="1"/>
  <c r="L153" i="1"/>
  <c r="S12" i="6"/>
  <c r="S11" i="6"/>
  <c r="P12" i="6"/>
  <c r="P11" i="6"/>
  <c r="J143" i="1" l="1"/>
  <c r="K145" i="1"/>
  <c r="K153" i="1"/>
  <c r="K164" i="1"/>
  <c r="K158" i="1"/>
  <c r="K169" i="1"/>
  <c r="K35" i="1"/>
  <c r="J35" i="1"/>
  <c r="I35" i="1"/>
  <c r="H35" i="1"/>
  <c r="G35" i="1"/>
  <c r="F35" i="1"/>
  <c r="E35" i="1"/>
  <c r="I143" i="1" l="1"/>
  <c r="J164" i="1"/>
  <c r="J145" i="1"/>
  <c r="J153" i="1"/>
  <c r="J158" i="1"/>
  <c r="J169" i="1"/>
  <c r="F33" i="1"/>
  <c r="G33" i="1" s="1"/>
  <c r="H33" i="1" s="1"/>
  <c r="I33" i="1" s="1"/>
  <c r="J33" i="1" s="1"/>
  <c r="B5" i="6"/>
  <c r="J14" i="4"/>
  <c r="J13" i="4"/>
  <c r="B5" i="3"/>
  <c r="B6" i="4"/>
  <c r="H143" i="1" l="1"/>
  <c r="I153" i="1"/>
  <c r="I164" i="1"/>
  <c r="I158" i="1"/>
  <c r="I169" i="1"/>
  <c r="I145" i="1"/>
  <c r="G143" i="1" l="1"/>
  <c r="H158" i="1"/>
  <c r="H145" i="1"/>
  <c r="H153" i="1"/>
  <c r="H169" i="1"/>
  <c r="H164" i="1"/>
  <c r="F143" i="1" l="1"/>
  <c r="G153" i="1"/>
  <c r="G164" i="1"/>
  <c r="G158" i="1"/>
  <c r="G145" i="1"/>
  <c r="G169" i="1"/>
  <c r="E143" i="1" l="1"/>
  <c r="F153" i="1"/>
  <c r="F145" i="1"/>
  <c r="F169" i="1"/>
  <c r="F164" i="1"/>
  <c r="F158" i="1"/>
  <c r="D143" i="1" l="1"/>
  <c r="E158" i="1"/>
  <c r="E153" i="1"/>
  <c r="E169" i="1"/>
  <c r="E145" i="1"/>
  <c r="E164" i="1"/>
  <c r="D153" i="1" l="1"/>
  <c r="D145" i="1"/>
  <c r="D164" i="1"/>
  <c r="D169" i="1"/>
  <c r="D15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Ritter, Matt</author>
  </authors>
  <commentList>
    <comment ref="C10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Ritter, Matt:</t>
        </r>
        <r>
          <rPr>
            <sz val="9"/>
            <color indexed="81"/>
            <rFont val="Tahoma"/>
            <family val="2"/>
          </rPr>
          <t xml:space="preserve">
If multiple acquisitions, enter date of first acquisition.</t>
        </r>
      </text>
    </comment>
    <comment ref="E10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Ritter, Matt:</t>
        </r>
        <r>
          <rPr>
            <sz val="9"/>
            <color indexed="81"/>
            <rFont val="Tahoma"/>
            <family val="2"/>
          </rPr>
          <t xml:space="preserve">
Select from drop-down.</t>
        </r>
      </text>
    </comment>
    <comment ref="F10" authorId="0" shapeId="0" xr:uid="{2407A89C-9945-46E1-AC1A-C10F713DAABC}">
      <text>
        <r>
          <rPr>
            <b/>
            <sz val="9"/>
            <color indexed="81"/>
            <rFont val="Tahoma"/>
            <family val="2"/>
          </rPr>
          <t>Ritter, Matt:</t>
        </r>
        <r>
          <rPr>
            <sz val="9"/>
            <color indexed="81"/>
            <rFont val="Tahoma"/>
            <family val="2"/>
          </rPr>
          <t xml:space="preserve">
Select from drop-down.</t>
        </r>
      </text>
    </comment>
    <comment ref="I10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Ritter, Matt:</t>
        </r>
        <r>
          <rPr>
            <sz val="9"/>
            <color indexed="81"/>
            <rFont val="Tahoma"/>
            <family val="2"/>
          </rPr>
          <t xml:space="preserve">
Select from drop-down.</t>
        </r>
      </text>
    </comment>
    <comment ref="J10" authorId="0" shapeId="0" xr:uid="{E72A9B27-7BA7-4042-B549-8D4624219D5F}">
      <text>
        <r>
          <rPr>
            <b/>
            <sz val="9"/>
            <color indexed="81"/>
            <rFont val="Tahoma"/>
            <family val="2"/>
          </rPr>
          <t>Ritter, Matt:</t>
        </r>
        <r>
          <rPr>
            <sz val="9"/>
            <color indexed="81"/>
            <rFont val="Tahoma"/>
            <family val="2"/>
          </rPr>
          <t xml:space="preserve">
Select from drop-down.</t>
        </r>
      </text>
    </comment>
    <comment ref="N10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Ritter, Matt:</t>
        </r>
        <r>
          <rPr>
            <sz val="9"/>
            <color indexed="81"/>
            <rFont val="Tahoma"/>
            <family val="2"/>
          </rPr>
          <t xml:space="preserve">
Enter any fund-level debt (including a line of credit) that is allocated to this investment.</t>
        </r>
      </text>
    </comment>
    <comment ref="O10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Ritter, Matt:</t>
        </r>
        <r>
          <rPr>
            <sz val="9"/>
            <color indexed="81"/>
            <rFont val="Tahoma"/>
            <family val="2"/>
          </rPr>
          <t xml:space="preserve">
Should equal sum of columns J and K.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Ritter, Matt</author>
  </authors>
  <commentList>
    <comment ref="D10" authorId="0" shapeId="0" xr:uid="{03657A62-A099-484B-93F3-371E61AA679A}">
      <text>
        <r>
          <rPr>
            <b/>
            <sz val="9"/>
            <color indexed="81"/>
            <rFont val="Tahoma"/>
            <family val="2"/>
          </rPr>
          <t>Ritter, Matt:</t>
        </r>
        <r>
          <rPr>
            <sz val="9"/>
            <color indexed="81"/>
            <rFont val="Tahoma"/>
            <family val="2"/>
          </rPr>
          <t xml:space="preserve">
If multiple acquisitions, enter date of first acquisition.</t>
        </r>
      </text>
    </comment>
    <comment ref="E10" authorId="0" shapeId="0" xr:uid="{F561817B-D3C7-4AA9-883C-E4C339F26BB3}">
      <text>
        <r>
          <rPr>
            <b/>
            <sz val="9"/>
            <color indexed="81"/>
            <rFont val="Tahoma"/>
            <family val="2"/>
          </rPr>
          <t>Ritter, Matt:</t>
        </r>
        <r>
          <rPr>
            <sz val="9"/>
            <color indexed="81"/>
            <rFont val="Tahoma"/>
            <family val="2"/>
          </rPr>
          <t xml:space="preserve">
If multiple dispositions, enter date of last disposition.</t>
        </r>
      </text>
    </comment>
    <comment ref="F10" authorId="0" shapeId="0" xr:uid="{D0AC5C54-1CC9-4813-8D87-5FC899F23193}">
      <text>
        <r>
          <rPr>
            <b/>
            <sz val="9"/>
            <color indexed="81"/>
            <rFont val="Tahoma"/>
            <family val="2"/>
          </rPr>
          <t>Ritter, Matt:</t>
        </r>
        <r>
          <rPr>
            <sz val="9"/>
            <color indexed="81"/>
            <rFont val="Tahoma"/>
            <family val="2"/>
          </rPr>
          <t xml:space="preserve">
Select from drop-down.</t>
        </r>
      </text>
    </comment>
    <comment ref="G10" authorId="0" shapeId="0" xr:uid="{09EA8BBC-1AD6-4EC5-A924-A2E156AC300B}">
      <text>
        <r>
          <rPr>
            <b/>
            <sz val="9"/>
            <color indexed="81"/>
            <rFont val="Tahoma"/>
            <family val="2"/>
          </rPr>
          <t>Ritter, Matt:</t>
        </r>
        <r>
          <rPr>
            <sz val="9"/>
            <color indexed="81"/>
            <rFont val="Tahoma"/>
            <family val="2"/>
          </rPr>
          <t xml:space="preserve">
Select from drop-down.</t>
        </r>
      </text>
    </comment>
    <comment ref="J10" authorId="0" shapeId="0" xr:uid="{29481F27-A8D6-4545-A12B-AE5384B4C684}">
      <text>
        <r>
          <rPr>
            <b/>
            <sz val="9"/>
            <color indexed="81"/>
            <rFont val="Tahoma"/>
            <family val="2"/>
          </rPr>
          <t>Ritter, Matt:</t>
        </r>
        <r>
          <rPr>
            <sz val="9"/>
            <color indexed="81"/>
            <rFont val="Tahoma"/>
            <family val="2"/>
          </rPr>
          <t xml:space="preserve">
Select from drop-down.</t>
        </r>
      </text>
    </comment>
    <comment ref="K10" authorId="0" shapeId="0" xr:uid="{6669A257-A82A-4E1C-8B44-49B8EC027F8B}">
      <text>
        <r>
          <rPr>
            <b/>
            <sz val="9"/>
            <color indexed="81"/>
            <rFont val="Tahoma"/>
            <family val="2"/>
          </rPr>
          <t>Ritter, Matt:</t>
        </r>
        <r>
          <rPr>
            <sz val="9"/>
            <color indexed="81"/>
            <rFont val="Tahoma"/>
            <family val="2"/>
          </rPr>
          <t xml:space="preserve">
Select from drop-down.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<sst xmlns="http://schemas.openxmlformats.org/spreadsheetml/2006/main" count="918" uniqueCount="312">
  <si>
    <t>Fund Name</t>
  </si>
  <si>
    <t>Firm Name</t>
  </si>
  <si>
    <t>Important Information:</t>
  </si>
  <si>
    <t>2.  Do not add, delete, or modify any rows or columns.</t>
  </si>
  <si>
    <t>Fund Inception Date</t>
  </si>
  <si>
    <t>Name of individual who completed RFI</t>
  </si>
  <si>
    <t>Email address of individual</t>
  </si>
  <si>
    <t>Fund Information</t>
  </si>
  <si>
    <t>Current Entrance Queue</t>
  </si>
  <si>
    <t>Current Exit Queue</t>
  </si>
  <si>
    <t>Fund Performance</t>
  </si>
  <si>
    <t>Income Return</t>
  </si>
  <si>
    <t>Appreciation Return</t>
  </si>
  <si>
    <t>Total, Gross of Fees</t>
  </si>
  <si>
    <t>Total, Net of Fees</t>
  </si>
  <si>
    <t>1 Year</t>
  </si>
  <si>
    <t>3 Year</t>
  </si>
  <si>
    <t>5 Year</t>
  </si>
  <si>
    <t>10 Year</t>
  </si>
  <si>
    <t>Inception</t>
  </si>
  <si>
    <t>Property Type</t>
  </si>
  <si>
    <t>Multifamily</t>
  </si>
  <si>
    <t>Hotel</t>
  </si>
  <si>
    <t>Other</t>
  </si>
  <si>
    <t>Northeast</t>
  </si>
  <si>
    <t>Mideast</t>
  </si>
  <si>
    <t>Southeast</t>
  </si>
  <si>
    <t>East Central</t>
  </si>
  <si>
    <t>West Central</t>
  </si>
  <si>
    <t>Southwest</t>
  </si>
  <si>
    <t>Mountain</t>
  </si>
  <si>
    <t>Pacific</t>
  </si>
  <si>
    <r>
      <rPr>
        <u/>
        <sz val="10"/>
        <color theme="1"/>
        <rFont val="Verdana"/>
        <family val="2"/>
      </rPr>
      <t>Geography</t>
    </r>
    <r>
      <rPr>
        <sz val="10"/>
        <color theme="1"/>
        <rFont val="Verdana"/>
        <family val="2"/>
      </rPr>
      <t xml:space="preserve"> (NCREIF Region)</t>
    </r>
  </si>
  <si>
    <t>Other / International</t>
  </si>
  <si>
    <t>Data as of:</t>
  </si>
  <si>
    <t>Firm Headquarters (City, State)</t>
  </si>
  <si>
    <t>ABC Capital Management</t>
  </si>
  <si>
    <t>Boston, MA</t>
  </si>
  <si>
    <t>John Smith</t>
  </si>
  <si>
    <t>jsmith@abc.com</t>
  </si>
  <si>
    <t>ABC Core Fund</t>
  </si>
  <si>
    <t>N/A</t>
  </si>
  <si>
    <t>Est. # of Quarters to Draw New Commitment</t>
  </si>
  <si>
    <t>Est. # of Quarters to Meet New Redemption Request</t>
  </si>
  <si>
    <t>Firm Real Estate AUM</t>
  </si>
  <si>
    <t>Firm Assets Under Management (AUM)</t>
  </si>
  <si>
    <t>Firm Private Real Estate AUM</t>
  </si>
  <si>
    <t>Total Employees</t>
  </si>
  <si>
    <t>Investment Professionals Dedicated to Private Real Estate</t>
  </si>
  <si>
    <t>Is Firm SEC Registered?</t>
  </si>
  <si>
    <t>Yes</t>
  </si>
  <si>
    <t>Fund Structure</t>
  </si>
  <si>
    <t>Name of Fund Portfolio Manager(s)</t>
  </si>
  <si>
    <r>
      <t xml:space="preserve">Fund Strategy </t>
    </r>
    <r>
      <rPr>
        <i/>
        <sz val="8"/>
        <color theme="1"/>
        <rFont val="Verdana"/>
        <family val="2"/>
      </rPr>
      <t>(select from drop-down)</t>
    </r>
  </si>
  <si>
    <t>Public Pension Plans</t>
  </si>
  <si>
    <t>Endowments / Foundations</t>
  </si>
  <si>
    <t>Corporate Pension Plans</t>
  </si>
  <si>
    <t>Insurance Firms</t>
  </si>
  <si>
    <t>Taft Hartley Plans</t>
  </si>
  <si>
    <t>Percent</t>
  </si>
  <si>
    <t>High Net Worth / Family Offices</t>
  </si>
  <si>
    <t>Investor Type:</t>
  </si>
  <si>
    <t>Minimum Allowed Investment ($M)</t>
  </si>
  <si>
    <t>Delaware Limited Partnership</t>
  </si>
  <si>
    <t>Francis Scott</t>
  </si>
  <si>
    <t>Core</t>
  </si>
  <si>
    <t>NEPC Open-End Fund Request for Information</t>
  </si>
  <si>
    <t>Dividend Yield</t>
  </si>
  <si>
    <t>Total Number of Investors in Fund</t>
  </si>
  <si>
    <t>Fund Gross Asset Value</t>
  </si>
  <si>
    <t>Fund Net Asset Value</t>
  </si>
  <si>
    <t>Avg. Consolidated Leverage Ratio</t>
  </si>
  <si>
    <t>Weighted Average Interest Rate</t>
  </si>
  <si>
    <t>Trailing Time Period (Annualized)</t>
  </si>
  <si>
    <t>Firm Overview</t>
  </si>
  <si>
    <t>Firm Private Separate Account Real Estate AUM</t>
  </si>
  <si>
    <t>Firm Private Open-End Real Estate Fund AUM</t>
  </si>
  <si>
    <t>Firm Private Closed-End Real Estate Fund AUM</t>
  </si>
  <si>
    <t>MSA Name</t>
  </si>
  <si>
    <t>% of NAV</t>
  </si>
  <si>
    <t>Allowable Type?</t>
  </si>
  <si>
    <t>Fund Terms &amp; Restrictions</t>
  </si>
  <si>
    <t>Fund Restrictions</t>
  </si>
  <si>
    <t xml:space="preserve">Maximum Fund Leverage </t>
  </si>
  <si>
    <t>Fund Valuation Policy</t>
  </si>
  <si>
    <t>Internal or External Appraiser</t>
  </si>
  <si>
    <t>Name of Appraiser</t>
  </si>
  <si>
    <t>% of Properties Externally Appraised Each Quarter</t>
  </si>
  <si>
    <t>Fund Governance Policies</t>
  </si>
  <si>
    <t>Does Fund Use Only Union Labor (Where Available)</t>
  </si>
  <si>
    <t>Please describe the level of responsibility: ERISA, Negligence, Gross/Simple, etc.</t>
  </si>
  <si>
    <t>Fund Management and Incentive Fees</t>
  </si>
  <si>
    <t>Hurdle Rate (if any)</t>
  </si>
  <si>
    <t>Other Fees</t>
  </si>
  <si>
    <t>% of Properties with LEED Designation</t>
  </si>
  <si>
    <t>Maximum Single Property Exposure</t>
  </si>
  <si>
    <t>Maximum Non-US Exposure</t>
  </si>
  <si>
    <t>Maximum Non-Core Property Type Exposure</t>
  </si>
  <si>
    <t>Maximum Development Exposure</t>
  </si>
  <si>
    <t>Is the Valuation Policy ASC 820 Compliant?</t>
  </si>
  <si>
    <t>External</t>
  </si>
  <si>
    <t>Altus Group U.S., Inc.</t>
  </si>
  <si>
    <t>No</t>
  </si>
  <si>
    <t>Describe.</t>
  </si>
  <si>
    <t>Is the Manager of the Fund a Qualified Pension Asset Manager?</t>
  </si>
  <si>
    <t>Is the Fund an active member of GRESB?</t>
  </si>
  <si>
    <t>Does the Fund have a performance fee?</t>
  </si>
  <si>
    <t>Highest marketed institutional management fee</t>
  </si>
  <si>
    <t>Describe any fee breaks</t>
  </si>
  <si>
    <t>Describe (if applicable).</t>
  </si>
  <si>
    <t>Describe Performance Fee</t>
  </si>
  <si>
    <t>Carried Interest</t>
  </si>
  <si>
    <t>Describe incentive fee structure, if applicable.  Include look-back period, clawback/high water mark, etc.</t>
  </si>
  <si>
    <t>Describe fee breaks for size or other factors.</t>
  </si>
  <si>
    <t>Reflects the highest management fee an institutional investor would be charged.</t>
  </si>
  <si>
    <t xml:space="preserve"> </t>
  </si>
  <si>
    <t>Test</t>
  </si>
  <si>
    <t>City</t>
  </si>
  <si>
    <t>State</t>
  </si>
  <si>
    <t>Debt Outstanding</t>
  </si>
  <si>
    <t>Current Net Asset Value</t>
  </si>
  <si>
    <t>Total Asset Level</t>
  </si>
  <si>
    <t>Property Overview</t>
  </si>
  <si>
    <t>Fund Ownership Level</t>
  </si>
  <si>
    <t>Investment Name</t>
  </si>
  <si>
    <t>Acquisition Date</t>
  </si>
  <si>
    <t>Example</t>
  </si>
  <si>
    <t>Cambridge Apartment Portfolio</t>
  </si>
  <si>
    <t>Office</t>
  </si>
  <si>
    <t>Seattle Office Building</t>
  </si>
  <si>
    <t>Cambridge</t>
  </si>
  <si>
    <t>MA</t>
  </si>
  <si>
    <t>Seattle</t>
  </si>
  <si>
    <t>WA</t>
  </si>
  <si>
    <t>Enter Additional Rows as Necessary</t>
  </si>
  <si>
    <t>Sqft
/ Units</t>
  </si>
  <si>
    <t>Property-Level Debt Outstanding</t>
  </si>
  <si>
    <t>Unlevered Gross IRR Since Inception</t>
  </si>
  <si>
    <r>
      <t xml:space="preserve">Current Net Asset Value
</t>
    </r>
    <r>
      <rPr>
        <i/>
        <sz val="8"/>
        <color theme="3"/>
        <rFont val="Verdana"/>
        <family val="2"/>
      </rPr>
      <t>(to the Fund)</t>
    </r>
  </si>
  <si>
    <r>
      <t xml:space="preserve">Fund Ownership
</t>
    </r>
    <r>
      <rPr>
        <i/>
        <sz val="8"/>
        <color theme="3"/>
        <rFont val="Verdana"/>
        <family val="2"/>
      </rPr>
      <t>(% of Asset)</t>
    </r>
  </si>
  <si>
    <t>2.  Do not add, delete, or modify any columns.  Add rows as necessary.</t>
  </si>
  <si>
    <t>3.  Please enter whole dollar amounts (not in millions).</t>
  </si>
  <si>
    <t>Total Current Gross Asset Value</t>
  </si>
  <si>
    <t>Allocated Fund Leverage</t>
  </si>
  <si>
    <t>3.  Do not add, delete, or modify any columns.  Add rows as necessary.</t>
  </si>
  <si>
    <t>4.  Please enter whole dollar amounts (not in millions).</t>
  </si>
  <si>
    <t>NCREIF Region</t>
  </si>
  <si>
    <t>Property Name</t>
  </si>
  <si>
    <t>City,State</t>
  </si>
  <si>
    <t>Year Built</t>
  </si>
  <si>
    <t>Property Count</t>
  </si>
  <si>
    <t>NRA</t>
  </si>
  <si>
    <t>Value Conclusion</t>
  </si>
  <si>
    <t>Value Per SF/Unit</t>
  </si>
  <si>
    <t>Discount Rate</t>
  </si>
  <si>
    <t>Terminal Cap Rate</t>
  </si>
  <si>
    <t>Reversion Percent of DCF Value</t>
  </si>
  <si>
    <t>Yr1</t>
  </si>
  <si>
    <t>5-year Average</t>
  </si>
  <si>
    <t>Occupancy</t>
  </si>
  <si>
    <t>NRA Expiring Yrs 1-3</t>
  </si>
  <si>
    <t>Average Remaining Lease Terms(yrs)</t>
  </si>
  <si>
    <t>Contract</t>
  </si>
  <si>
    <t>Market</t>
  </si>
  <si>
    <t>% Above/(Below) Market Rent</t>
  </si>
  <si>
    <t>10-Yr Average Market Rent Growth</t>
  </si>
  <si>
    <t>Total Expenses Per SF</t>
  </si>
  <si>
    <t>Expense Growth</t>
  </si>
  <si>
    <t>10-Yr Average Capital Cost Ratio</t>
  </si>
  <si>
    <t>Comments / Notes / Sources</t>
  </si>
  <si>
    <t>Implied Cap Rate</t>
  </si>
  <si>
    <t>Implied Cash On Cash</t>
  </si>
  <si>
    <t>Average Rent Per SF</t>
  </si>
  <si>
    <t>Altus</t>
  </si>
  <si>
    <t>Cambridge,MA</t>
  </si>
  <si>
    <t>Seattle,WA</t>
  </si>
  <si>
    <t>NM</t>
  </si>
  <si>
    <t>1. Please enter valuation data from Altus.</t>
  </si>
  <si>
    <t>Altus Valuation Data Outputs</t>
  </si>
  <si>
    <t>Total Gross
Cost Basis</t>
  </si>
  <si>
    <t>Self-Storage</t>
  </si>
  <si>
    <t>Industrial</t>
  </si>
  <si>
    <t>Retail</t>
  </si>
  <si>
    <t>Land</t>
  </si>
  <si>
    <t># of Properties</t>
  </si>
  <si>
    <t>Total Properties in Fund</t>
  </si>
  <si>
    <t>Comments</t>
  </si>
  <si>
    <t>Do not insert rows; please add comments or footnotes in this column or below row 127.</t>
  </si>
  <si>
    <r>
      <t>Property Type</t>
    </r>
    <r>
      <rPr>
        <sz val="10"/>
        <color theme="1"/>
        <rFont val="Verdana"/>
        <family val="2"/>
      </rPr>
      <t xml:space="preserve"> (NCREIF classifications)</t>
    </r>
  </si>
  <si>
    <t>Healthcare</t>
  </si>
  <si>
    <t>Aggregate Fund DSCR</t>
  </si>
  <si>
    <t>Cash &amp; Cash Equivalents Balance</t>
  </si>
  <si>
    <t>Fund-Level Debt Outstanding</t>
  </si>
  <si>
    <t>Fund-Level Debt Capacity (Incl. Utilized)</t>
  </si>
  <si>
    <t>Debt Mark-to-Market Impact</t>
  </si>
  <si>
    <t>Unlevered Gross Property Return</t>
  </si>
  <si>
    <t>Student</t>
  </si>
  <si>
    <t>Medical</t>
  </si>
  <si>
    <t>Traditional Office</t>
  </si>
  <si>
    <t>Manufacturing</t>
  </si>
  <si>
    <t>Warehouse</t>
  </si>
  <si>
    <t>Flex</t>
  </si>
  <si>
    <t>Specialized</t>
  </si>
  <si>
    <t>Street</t>
  </si>
  <si>
    <t>Strip</t>
  </si>
  <si>
    <t>Mall</t>
  </si>
  <si>
    <t>Seniors Housing</t>
  </si>
  <si>
    <t>Life Science / Lab</t>
  </si>
  <si>
    <t>Data Centers</t>
  </si>
  <si>
    <t>Manufactured Housing</t>
  </si>
  <si>
    <t>Single Family Home Rentals</t>
  </si>
  <si>
    <t>On- or off-campus purpose-built student housing</t>
  </si>
  <si>
    <t>Fewer than 10 floors</t>
  </si>
  <si>
    <t>Greater than 10 floors</t>
  </si>
  <si>
    <t>90% or more of occupied space is leased to medical tenants</t>
  </si>
  <si>
    <t>General purpose or distribution warehouse</t>
  </si>
  <si>
    <t>Flex industrial (including R&amp;D or showroom)</t>
  </si>
  <si>
    <t>Cold/refrigerated storage, air cargo, truck terminals, or other</t>
  </si>
  <si>
    <t>Storefront retail, including standalone retail buildings</t>
  </si>
  <si>
    <t>Anchored or unanchored open-air shopping centers</t>
  </si>
  <si>
    <t>Retail center providing a variety of goods and services.</t>
  </si>
  <si>
    <t>Includes all other NCREIF sub-types (CBD, Urban, SBD, Suburban)</t>
  </si>
  <si>
    <t>Does not include age-restricted un-serviced housing (which should be counted as apartment).</t>
  </si>
  <si>
    <t>Fixed Rate Debt Outstanding</t>
  </si>
  <si>
    <t>Floating Rate Debt Outstanding</t>
  </si>
  <si>
    <t>Later</t>
  </si>
  <si>
    <t>Upcoming Debt Maturities by Year ($)</t>
  </si>
  <si>
    <t>Upcoming Debt Maturities by Year (%)</t>
  </si>
  <si>
    <t>Unlevered Gross Return by Property Type</t>
  </si>
  <si>
    <t>Please use same definitions and categorizations as described in the next section (Fund Diversification).</t>
  </si>
  <si>
    <t>Operating</t>
  </si>
  <si>
    <t>Leasing</t>
  </si>
  <si>
    <t>Pre-Lease</t>
  </si>
  <si>
    <t>Development</t>
  </si>
  <si>
    <t>Debt</t>
  </si>
  <si>
    <t>Redevelopment</t>
  </si>
  <si>
    <t>Land / Pre-Development</t>
  </si>
  <si>
    <r>
      <rPr>
        <u/>
        <sz val="10"/>
        <color theme="1"/>
        <rFont val="Verdana"/>
        <family val="2"/>
      </rPr>
      <t>Investment Strategy Lifecycle</t>
    </r>
    <r>
      <rPr>
        <sz val="10"/>
        <color theme="1"/>
        <rFont val="Verdana"/>
        <family val="2"/>
      </rPr>
      <t xml:space="preserve"> (NCREIF Classification)</t>
    </r>
  </si>
  <si>
    <t>% Leased by Property Type</t>
  </si>
  <si>
    <t>Total Portfolio</t>
  </si>
  <si>
    <t>% of GAV</t>
  </si>
  <si>
    <t>Does the Firm or Fund have a Responsible Contractor Policy?</t>
  </si>
  <si>
    <t>Basis for calculating management fee</t>
  </si>
  <si>
    <t>Net Asset Value</t>
  </si>
  <si>
    <t>Prior Quarter Net Asset Value</t>
  </si>
  <si>
    <t>Investment Lifecycle</t>
  </si>
  <si>
    <t>Debt Maturity Date</t>
  </si>
  <si>
    <t>Detroit-Warren-Ann Arbor, MI</t>
  </si>
  <si>
    <t>Multiple</t>
  </si>
  <si>
    <t>Residential</t>
  </si>
  <si>
    <t>For-rent housing restricted to residents aged 55 and above; excludes seniors housing</t>
  </si>
  <si>
    <t>Does not include age-restricted un-serviced housing (which is within "Residential" above)</t>
  </si>
  <si>
    <t>Garden, Low-Rise, or Mid-Rise Apartment</t>
  </si>
  <si>
    <t>High-Rise Apartment</t>
  </si>
  <si>
    <t>Age Restricted Apartment</t>
  </si>
  <si>
    <t>Property Sub-Type</t>
  </si>
  <si>
    <t>Property Type &amp; Sub-Type</t>
  </si>
  <si>
    <t>Lifecycle</t>
  </si>
  <si>
    <t>Houston-The Woodlands, TX</t>
  </si>
  <si>
    <t>Atlanta-Sandy Springs-Alpharetta, GA</t>
  </si>
  <si>
    <t>Phoenix-Mesa-Chandler, AZ</t>
  </si>
  <si>
    <t>Riverside-San Bernardino-Ontario, CA</t>
  </si>
  <si>
    <t>San Francisco-Oakland-Berkeley, CA</t>
  </si>
  <si>
    <t>MSAs</t>
  </si>
  <si>
    <t>Seattle-Tacoma-Bellevue, WA</t>
  </si>
  <si>
    <t>Boston-Cambridge-Newton, MA-NH</t>
  </si>
  <si>
    <t>Chicago-Naperville-Elgin, IL-IN-WI</t>
  </si>
  <si>
    <t>Dallas-Fort Worth-Arlington, TX</t>
  </si>
  <si>
    <t>Los Angeles-Long Beach-Anaheim, CA</t>
  </si>
  <si>
    <t>Miami-Fort Lauderdale-Pompano Beach, FL</t>
  </si>
  <si>
    <t>New York-Newark-Jersey City, NY-NJ-PA</t>
  </si>
  <si>
    <t>Philadelphia-Camden-Wilmington, PA-NJ-DE-MD</t>
  </si>
  <si>
    <t>Washington-Arlington-Alexandria, DC-VA-MD-WV</t>
  </si>
  <si>
    <t>Minneapolis-St. Paul-Bloomington, MN-WI</t>
  </si>
  <si>
    <t>Tampa-St. Petersburg-Clearwater, FL</t>
  </si>
  <si>
    <t>San Diego-Chula Vista-Carlsbad, CA</t>
  </si>
  <si>
    <t>Denver-Aurora-Lakewood, CO</t>
  </si>
  <si>
    <t>Baltimore-Columbia-Towson, MD</t>
  </si>
  <si>
    <t>St. Louis, MO-IL</t>
  </si>
  <si>
    <t>Charlotte-Concord-Gastonia, NC-SC</t>
  </si>
  <si>
    <t>Orlando-Kissimmee-Sanford, FL</t>
  </si>
  <si>
    <t>San Antonio-New Braunfels, TX</t>
  </si>
  <si>
    <t>Portland-Vancouver-Hillsboro, OR-WA</t>
  </si>
  <si>
    <t>Metropolitan Area</t>
  </si>
  <si>
    <t>Property Sale Price (Gross)</t>
  </si>
  <si>
    <t>Exit Cap Rate (Trailing 12 Months)</t>
  </si>
  <si>
    <t>Sale Price per Sqft/Unit</t>
  </si>
  <si>
    <t>Debt Balance at Sale</t>
  </si>
  <si>
    <t>Most Recent Appraisal Value</t>
  </si>
  <si>
    <t>Total Capital Returned to the Fund (Net)</t>
  </si>
  <si>
    <t>Disposition Date</t>
  </si>
  <si>
    <t>Unlevered IRR to the Fund</t>
  </si>
  <si>
    <t>Levered IRR to the Fund</t>
  </si>
  <si>
    <t>Total Net Equity Cost Basis for the Fund</t>
  </si>
  <si>
    <t>Redemptions Paid</t>
  </si>
  <si>
    <t>Total Redemption Queue Size</t>
  </si>
  <si>
    <t>New Capital Drawn</t>
  </si>
  <si>
    <t>New Commitments Received</t>
  </si>
  <si>
    <t>Total Entry Queue Size</t>
  </si>
  <si>
    <r>
      <t>Top Ten MSAs</t>
    </r>
    <r>
      <rPr>
        <i/>
        <sz val="9"/>
        <color theme="1"/>
        <rFont val="Verdana"/>
        <family val="2"/>
      </rPr>
      <t xml:space="preserve"> (% by GAV)</t>
    </r>
  </si>
  <si>
    <t>Number of Properties by Type</t>
  </si>
  <si>
    <r>
      <t xml:space="preserve">Fund Diversification  by Gross Asset Value </t>
    </r>
    <r>
      <rPr>
        <i/>
        <sz val="10"/>
        <rFont val="Verdana"/>
        <family val="2"/>
      </rPr>
      <t>(</t>
    </r>
    <r>
      <rPr>
        <i/>
        <sz val="9"/>
        <rFont val="Verdana"/>
        <family val="2"/>
      </rPr>
      <t>% by GAV)</t>
    </r>
  </si>
  <si>
    <t>Fund Balance Sheet Information</t>
  </si>
  <si>
    <r>
      <t xml:space="preserve">Fund Diversification  by Net Asset Value </t>
    </r>
    <r>
      <rPr>
        <i/>
        <sz val="10"/>
        <rFont val="Verdana"/>
        <family val="2"/>
      </rPr>
      <t>(</t>
    </r>
    <r>
      <rPr>
        <i/>
        <sz val="9"/>
        <rFont val="Verdana"/>
        <family val="2"/>
      </rPr>
      <t>% by NAV)</t>
    </r>
  </si>
  <si>
    <r>
      <t>Top Ten MSAs</t>
    </r>
    <r>
      <rPr>
        <i/>
        <sz val="9"/>
        <color theme="1"/>
        <rFont val="Verdana"/>
        <family val="2"/>
      </rPr>
      <t xml:space="preserve"> (% by NAV)</t>
    </r>
  </si>
  <si>
    <t>Firm &amp; Fund Overview</t>
  </si>
  <si>
    <t>Fund-Level Data</t>
  </si>
  <si>
    <t>Is the Firm a Signatory of PRI?</t>
  </si>
  <si>
    <t>Enter MSA</t>
  </si>
  <si>
    <t>Calendar Year</t>
  </si>
  <si>
    <t>4.  Please enter all dollars in millions unless otherwise indicated.</t>
  </si>
  <si>
    <t>3.  Do not modify any cell formatting.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</si>
</sst>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.0_);_(* \(#,##0.0\);_(* &quot;-&quot;??_);_(@_)"/>
    <numFmt numFmtId="165" formatCode="0.0%"/>
    <numFmt numFmtId="166" formatCode="0.00%_);\(0.00%\)"/>
    <numFmt numFmtId="167" formatCode="_(* #,##0_);_(* \(#,##0\);_(* &quot;-&quot;??_);_(@_)"/>
    <numFmt numFmtId="168" formatCode="0.0%_);\(0.0%\)"/>
    <numFmt numFmtId="169" formatCode="0.000%_);\(0.000%\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3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u/>
      <sz val="10"/>
      <color theme="1"/>
      <name val="Verdana"/>
      <family val="2"/>
    </font>
    <font>
      <b/>
      <sz val="10"/>
      <name val="Verdana"/>
      <family val="2"/>
    </font>
    <font>
      <b/>
      <sz val="10"/>
      <color rgb="FFC00000"/>
      <name val="Verdana"/>
      <family val="2"/>
    </font>
    <font>
      <sz val="10"/>
      <color rgb="FF0070C0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i/>
      <sz val="9"/>
      <color theme="1"/>
      <name val="Verdana"/>
      <family val="2"/>
    </font>
    <font>
      <i/>
      <sz val="8"/>
      <color theme="1"/>
      <name val="Verdana"/>
      <family val="2"/>
    </font>
    <font>
      <i/>
      <sz val="9"/>
      <name val="Verdana"/>
      <family val="2"/>
    </font>
    <font>
      <sz val="10"/>
      <color theme="0"/>
      <name val="Verdana"/>
      <family val="2"/>
    </font>
    <font>
      <sz val="10"/>
      <color theme="3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0"/>
      <color theme="0"/>
      <name val="Verdana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i/>
      <sz val="8"/>
      <color theme="3"/>
      <name val="Verdana"/>
      <family val="2"/>
    </font>
    <font>
      <u/>
      <sz val="10"/>
      <color theme="3"/>
      <name val="Verdana"/>
      <family val="2"/>
    </font>
    <font>
      <sz val="8"/>
      <color theme="1"/>
      <name val="Verdana"/>
      <family val="2"/>
    </font>
    <font>
      <sz val="8"/>
      <color rgb="FFC00000"/>
      <name val="Verdana"/>
      <family val="2"/>
    </font>
    <font>
      <i/>
      <sz val="8"/>
      <color rgb="FFC00000"/>
      <name val="Verdana"/>
      <family val="2"/>
    </font>
    <font>
      <i/>
      <sz val="10"/>
      <color theme="1"/>
      <name val="Verdana"/>
      <family val="2"/>
    </font>
    <font>
      <sz val="10"/>
      <name val="Verdana"/>
      <family val="2"/>
    </font>
    <font>
      <i/>
      <sz val="10"/>
      <name val="Verdana"/>
      <family val="2"/>
    </font>
    <font>
      <u/>
      <sz val="11"/>
      <color theme="1"/>
      <name val="Calibri"/>
      <family val="2"/>
      <scheme val="minor"/>
    </font>
    <font>
      <b/>
      <sz val="12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double">
        <color theme="1"/>
      </top>
      <bottom style="thin">
        <color theme="1"/>
      </bottom>
      <diagonal/>
    </border>
    <border>
      <left/>
      <right/>
      <top/>
      <bottom style="double">
        <color theme="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0"/>
      </bottom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0"/>
      </top>
      <bottom style="thin">
        <color theme="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4" tint="-0.499984740745262"/>
      </right>
      <top/>
      <bottom/>
      <diagonal/>
    </border>
    <border>
      <left style="thin">
        <color theme="4" tint="-0.499984740745262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rgb="FFC0000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82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3" fillId="2" borderId="3" xfId="0" applyFont="1" applyFill="1" applyBorder="1"/>
    <xf numFmtId="0" fontId="6" fillId="0" borderId="0" xfId="0" applyFont="1"/>
    <xf numFmtId="0" fontId="7" fillId="0" borderId="0" xfId="0" applyFont="1" applyAlignment="1">
      <alignment horizontal="left" indent="1"/>
    </xf>
    <xf numFmtId="0" fontId="6" fillId="0" borderId="2" xfId="0" applyFont="1" applyBorder="1"/>
    <xf numFmtId="0" fontId="3" fillId="0" borderId="2" xfId="0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4" fontId="5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 indent="1"/>
    </xf>
    <xf numFmtId="0" fontId="5" fillId="2" borderId="0" xfId="0" applyFont="1" applyFill="1" applyAlignment="1">
      <alignment vertical="center"/>
    </xf>
    <xf numFmtId="164" fontId="8" fillId="3" borderId="7" xfId="1" applyNumberFormat="1" applyFont="1" applyFill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15" fillId="3" borderId="0" xfId="0" applyFont="1" applyFill="1"/>
    <xf numFmtId="0" fontId="12" fillId="5" borderId="0" xfId="0" applyFont="1" applyFill="1" applyAlignment="1">
      <alignment vertical="center"/>
    </xf>
    <xf numFmtId="14" fontId="12" fillId="5" borderId="0" xfId="0" applyNumberFormat="1" applyFont="1" applyFill="1" applyAlignment="1">
      <alignment vertical="center"/>
    </xf>
    <xf numFmtId="0" fontId="14" fillId="6" borderId="0" xfId="0" applyFont="1" applyFill="1"/>
    <xf numFmtId="0" fontId="18" fillId="6" borderId="0" xfId="0" applyFont="1" applyFill="1"/>
    <xf numFmtId="167" fontId="12" fillId="5" borderId="0" xfId="1" applyNumberFormat="1" applyFont="1" applyFill="1" applyAlignment="1">
      <alignment vertical="center"/>
    </xf>
    <xf numFmtId="10" fontId="12" fillId="5" borderId="0" xfId="2" applyNumberFormat="1" applyFont="1" applyFill="1" applyAlignment="1">
      <alignment vertical="center"/>
    </xf>
    <xf numFmtId="0" fontId="8" fillId="0" borderId="0" xfId="0" applyFont="1"/>
    <xf numFmtId="167" fontId="8" fillId="0" borderId="0" xfId="1" applyNumberFormat="1" applyFont="1"/>
    <xf numFmtId="10" fontId="8" fillId="0" borderId="0" xfId="2" applyNumberFormat="1" applyFont="1"/>
    <xf numFmtId="14" fontId="8" fillId="0" borderId="0" xfId="0" applyNumberFormat="1" applyFont="1"/>
    <xf numFmtId="0" fontId="15" fillId="3" borderId="0" xfId="0" applyFont="1" applyFill="1" applyAlignment="1">
      <alignment wrapText="1"/>
    </xf>
    <xf numFmtId="167" fontId="12" fillId="5" borderId="15" xfId="1" applyNumberFormat="1" applyFont="1" applyFill="1" applyBorder="1" applyAlignment="1">
      <alignment vertical="center"/>
    </xf>
    <xf numFmtId="167" fontId="8" fillId="0" borderId="15" xfId="1" applyNumberFormat="1" applyFont="1" applyBorder="1"/>
    <xf numFmtId="167" fontId="12" fillId="5" borderId="14" xfId="1" applyNumberFormat="1" applyFont="1" applyFill="1" applyBorder="1" applyAlignment="1">
      <alignment vertical="center"/>
    </xf>
    <xf numFmtId="165" fontId="12" fillId="5" borderId="15" xfId="2" applyNumberFormat="1" applyFont="1" applyFill="1" applyBorder="1" applyAlignment="1">
      <alignment vertical="center"/>
    </xf>
    <xf numFmtId="167" fontId="8" fillId="0" borderId="14" xfId="1" applyNumberFormat="1" applyFont="1" applyBorder="1"/>
    <xf numFmtId="165" fontId="8" fillId="0" borderId="15" xfId="2" applyNumberFormat="1" applyFont="1" applyBorder="1"/>
    <xf numFmtId="0" fontId="15" fillId="3" borderId="0" xfId="0" applyFont="1" applyFill="1" applyAlignment="1">
      <alignment horizontal="right" wrapText="1"/>
    </xf>
    <xf numFmtId="0" fontId="15" fillId="3" borderId="14" xfId="0" applyFont="1" applyFill="1" applyBorder="1" applyAlignment="1">
      <alignment horizontal="right" wrapText="1"/>
    </xf>
    <xf numFmtId="0" fontId="15" fillId="3" borderId="15" xfId="0" applyFont="1" applyFill="1" applyBorder="1" applyAlignment="1">
      <alignment horizontal="right" wrapText="1"/>
    </xf>
    <xf numFmtId="0" fontId="8" fillId="0" borderId="14" xfId="0" applyFont="1" applyBorder="1" applyAlignment="1">
      <alignment horizontal="center"/>
    </xf>
    <xf numFmtId="0" fontId="14" fillId="6" borderId="0" xfId="0" applyFont="1" applyFill="1" applyAlignment="1">
      <alignment horizontal="center"/>
    </xf>
    <xf numFmtId="0" fontId="15" fillId="3" borderId="0" xfId="0" applyFont="1" applyFill="1" applyAlignment="1">
      <alignment horizontal="left" wrapText="1"/>
    </xf>
    <xf numFmtId="0" fontId="12" fillId="5" borderId="0" xfId="0" applyFont="1" applyFill="1" applyAlignment="1">
      <alignment horizontal="left" vertical="center"/>
    </xf>
    <xf numFmtId="0" fontId="8" fillId="0" borderId="0" xfId="0" applyFont="1" applyAlignment="1">
      <alignment horizontal="left"/>
    </xf>
    <xf numFmtId="0" fontId="15" fillId="3" borderId="0" xfId="0" applyFont="1" applyFill="1" applyAlignment="1">
      <alignment horizontal="left" wrapText="1" indent="1"/>
    </xf>
    <xf numFmtId="0" fontId="12" fillId="5" borderId="0" xfId="0" applyFont="1" applyFill="1" applyAlignment="1">
      <alignment horizontal="left" vertical="center" indent="1"/>
    </xf>
    <xf numFmtId="0" fontId="8" fillId="0" borderId="0" xfId="0" applyFont="1" applyAlignment="1">
      <alignment horizontal="left" indent="1"/>
    </xf>
    <xf numFmtId="0" fontId="19" fillId="0" borderId="0" xfId="0" applyFont="1" applyAlignment="1">
      <alignment vertical="center"/>
    </xf>
    <xf numFmtId="0" fontId="20" fillId="4" borderId="0" xfId="0" applyFont="1" applyFill="1" applyAlignment="1">
      <alignment horizontal="centerContinuous" vertical="center"/>
    </xf>
    <xf numFmtId="0" fontId="20" fillId="4" borderId="12" xfId="0" applyFont="1" applyFill="1" applyBorder="1" applyAlignment="1">
      <alignment horizontal="centerContinuous" vertical="center"/>
    </xf>
    <xf numFmtId="0" fontId="20" fillId="4" borderId="13" xfId="0" applyFont="1" applyFill="1" applyBorder="1" applyAlignment="1">
      <alignment horizontal="centerContinuous" vertical="center"/>
    </xf>
    <xf numFmtId="0" fontId="3" fillId="7" borderId="0" xfId="0" applyFont="1" applyFill="1"/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right" vertical="center"/>
    </xf>
    <xf numFmtId="14" fontId="3" fillId="7" borderId="1" xfId="0" applyNumberFormat="1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/>
    </xf>
    <xf numFmtId="0" fontId="6" fillId="7" borderId="0" xfId="0" applyFont="1" applyFill="1"/>
    <xf numFmtId="0" fontId="7" fillId="7" borderId="0" xfId="0" applyFont="1" applyFill="1" applyAlignment="1">
      <alignment horizontal="left" indent="1"/>
    </xf>
    <xf numFmtId="0" fontId="19" fillId="7" borderId="0" xfId="0" applyFont="1" applyFill="1" applyAlignment="1">
      <alignment vertical="center"/>
    </xf>
    <xf numFmtId="0" fontId="12" fillId="7" borderId="0" xfId="0" applyFont="1" applyFill="1" applyAlignment="1">
      <alignment horizontal="right" vertical="center"/>
    </xf>
    <xf numFmtId="14" fontId="3" fillId="7" borderId="1" xfId="0" applyNumberFormat="1" applyFont="1" applyFill="1" applyBorder="1" applyAlignment="1">
      <alignment horizontal="left" vertical="center"/>
    </xf>
    <xf numFmtId="0" fontId="15" fillId="3" borderId="0" xfId="0" applyFont="1" applyFill="1" applyAlignment="1">
      <alignment horizontal="center" wrapText="1"/>
    </xf>
    <xf numFmtId="0" fontId="12" fillId="5" borderId="0" xfId="0" applyFont="1" applyFill="1" applyAlignment="1">
      <alignment horizontal="center" vertical="center"/>
    </xf>
    <xf numFmtId="167" fontId="12" fillId="5" borderId="0" xfId="1" applyNumberFormat="1" applyFont="1" applyFill="1" applyAlignment="1">
      <alignment horizontal="right" vertical="center"/>
    </xf>
    <xf numFmtId="43" fontId="12" fillId="5" borderId="0" xfId="1" applyFont="1" applyFill="1" applyAlignment="1">
      <alignment horizontal="right" vertical="center"/>
    </xf>
    <xf numFmtId="10" fontId="12" fillId="5" borderId="0" xfId="2" applyNumberFormat="1" applyFont="1" applyFill="1" applyAlignment="1">
      <alignment horizontal="right" vertical="center"/>
    </xf>
    <xf numFmtId="165" fontId="12" fillId="5" borderId="0" xfId="2" applyNumberFormat="1" applyFont="1" applyFill="1" applyAlignment="1">
      <alignment horizontal="right" vertical="center"/>
    </xf>
    <xf numFmtId="164" fontId="12" fillId="5" borderId="0" xfId="1" applyNumberFormat="1" applyFont="1" applyFill="1" applyAlignment="1">
      <alignment horizontal="right" vertical="center"/>
    </xf>
    <xf numFmtId="43" fontId="12" fillId="5" borderId="0" xfId="1" applyFont="1" applyFill="1" applyAlignment="1">
      <alignment horizontal="center" vertical="center"/>
    </xf>
    <xf numFmtId="166" fontId="12" fillId="5" borderId="0" xfId="2" applyNumberFormat="1" applyFont="1" applyFill="1" applyAlignment="1">
      <alignment horizontal="center" vertical="center"/>
    </xf>
    <xf numFmtId="166" fontId="12" fillId="5" borderId="0" xfId="2" applyNumberFormat="1" applyFont="1" applyFill="1" applyAlignment="1">
      <alignment horizontal="right" vertical="center"/>
    </xf>
    <xf numFmtId="0" fontId="8" fillId="0" borderId="0" xfId="0" applyFont="1" applyAlignment="1">
      <alignment horizontal="center"/>
    </xf>
    <xf numFmtId="167" fontId="8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right"/>
    </xf>
    <xf numFmtId="10" fontId="8" fillId="0" borderId="0" xfId="2" applyNumberFormat="1" applyFont="1" applyAlignment="1">
      <alignment horizontal="right"/>
    </xf>
    <xf numFmtId="165" fontId="8" fillId="0" borderId="0" xfId="2" applyNumberFormat="1" applyFont="1" applyAlignment="1">
      <alignment horizontal="right"/>
    </xf>
    <xf numFmtId="166" fontId="8" fillId="0" borderId="0" xfId="2" applyNumberFormat="1" applyFont="1" applyAlignment="1">
      <alignment horizontal="center"/>
    </xf>
    <xf numFmtId="43" fontId="8" fillId="0" borderId="0" xfId="1" applyFont="1" applyAlignment="1">
      <alignment horizontal="right"/>
    </xf>
    <xf numFmtId="43" fontId="8" fillId="0" borderId="0" xfId="1" applyFont="1" applyAlignment="1">
      <alignment horizontal="center"/>
    </xf>
    <xf numFmtId="166" fontId="8" fillId="0" borderId="0" xfId="2" applyNumberFormat="1" applyFont="1" applyAlignment="1">
      <alignment horizontal="right"/>
    </xf>
    <xf numFmtId="0" fontId="3" fillId="4" borderId="0" xfId="0" applyFont="1" applyFill="1" applyAlignment="1">
      <alignment horizontal="left"/>
    </xf>
    <xf numFmtId="0" fontId="20" fillId="4" borderId="0" xfId="0" applyFont="1" applyFill="1" applyAlignment="1">
      <alignment horizontal="left" vertical="center" indent="2"/>
    </xf>
    <xf numFmtId="164" fontId="8" fillId="2" borderId="0" xfId="1" applyNumberFormat="1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right"/>
    </xf>
    <xf numFmtId="164" fontId="3" fillId="2" borderId="0" xfId="1" applyNumberFormat="1" applyFont="1" applyFill="1" applyBorder="1" applyAlignment="1">
      <alignment horizontal="left" vertical="center" indent="1"/>
    </xf>
    <xf numFmtId="164" fontId="3" fillId="2" borderId="0" xfId="1" applyNumberFormat="1" applyFont="1" applyFill="1" applyBorder="1" applyAlignment="1">
      <alignment horizontal="left" vertical="center"/>
    </xf>
    <xf numFmtId="1" fontId="3" fillId="2" borderId="0" xfId="0" applyNumberFormat="1" applyFont="1" applyFill="1" applyAlignment="1">
      <alignment horizontal="right" indent="1"/>
    </xf>
    <xf numFmtId="0" fontId="3" fillId="0" borderId="16" xfId="0" applyFont="1" applyBorder="1"/>
    <xf numFmtId="0" fontId="24" fillId="0" borderId="0" xfId="0" applyFont="1"/>
    <xf numFmtId="0" fontId="3" fillId="2" borderId="0" xfId="0" applyFont="1" applyFill="1" applyAlignment="1">
      <alignment horizontal="left" indent="2"/>
    </xf>
    <xf numFmtId="0" fontId="26" fillId="2" borderId="0" xfId="0" applyFont="1" applyFill="1" applyAlignment="1">
      <alignment horizontal="left" indent="1"/>
    </xf>
    <xf numFmtId="165" fontId="27" fillId="2" borderId="0" xfId="2" applyNumberFormat="1" applyFont="1" applyFill="1" applyBorder="1" applyAlignment="1">
      <alignment vertical="center"/>
    </xf>
    <xf numFmtId="168" fontId="3" fillId="2" borderId="0" xfId="0" applyNumberFormat="1" applyFont="1" applyFill="1"/>
    <xf numFmtId="168" fontId="8" fillId="2" borderId="0" xfId="0" applyNumberFormat="1" applyFont="1" applyFill="1"/>
    <xf numFmtId="0" fontId="5" fillId="2" borderId="0" xfId="0" applyFont="1" applyFill="1" applyAlignment="1">
      <alignment horizontal="left"/>
    </xf>
    <xf numFmtId="1" fontId="8" fillId="2" borderId="0" xfId="0" applyNumberFormat="1" applyFont="1" applyFill="1" applyAlignment="1">
      <alignment horizontal="right" indent="1"/>
    </xf>
    <xf numFmtId="167" fontId="8" fillId="0" borderId="0" xfId="1" quotePrefix="1" applyNumberFormat="1" applyFont="1"/>
    <xf numFmtId="14" fontId="8" fillId="0" borderId="0" xfId="0" quotePrefix="1" applyNumberFormat="1" applyFont="1"/>
    <xf numFmtId="0" fontId="29" fillId="0" borderId="0" xfId="0" applyFont="1"/>
    <xf numFmtId="0" fontId="15" fillId="3" borderId="14" xfId="0" applyFont="1" applyFill="1" applyBorder="1" applyAlignment="1">
      <alignment horizontal="left" wrapText="1"/>
    </xf>
    <xf numFmtId="0" fontId="12" fillId="5" borderId="14" xfId="0" applyFont="1" applyFill="1" applyBorder="1" applyAlignment="1">
      <alignment horizontal="left" vertical="center"/>
    </xf>
    <xf numFmtId="0" fontId="29" fillId="0" borderId="0" xfId="0" applyFont="1" applyAlignment="1">
      <alignment horizontal="centerContinuous"/>
    </xf>
    <xf numFmtId="37" fontId="12" fillId="5" borderId="15" xfId="1" applyNumberFormat="1" applyFont="1" applyFill="1" applyBorder="1" applyAlignment="1">
      <alignment vertical="center"/>
    </xf>
    <xf numFmtId="37" fontId="12" fillId="5" borderId="0" xfId="1" applyNumberFormat="1" applyFont="1" applyFill="1" applyBorder="1" applyAlignment="1">
      <alignment vertical="center"/>
    </xf>
    <xf numFmtId="37" fontId="12" fillId="5" borderId="0" xfId="1" applyNumberFormat="1" applyFont="1" applyFill="1" applyAlignment="1">
      <alignment vertical="center"/>
    </xf>
    <xf numFmtId="37" fontId="8" fillId="0" borderId="15" xfId="1" applyNumberFormat="1" applyFont="1" applyBorder="1"/>
    <xf numFmtId="37" fontId="8" fillId="0" borderId="0" xfId="1" applyNumberFormat="1" applyFont="1" applyBorder="1"/>
    <xf numFmtId="37" fontId="8" fillId="0" borderId="0" xfId="1" applyNumberFormat="1" applyFont="1"/>
    <xf numFmtId="37" fontId="12" fillId="5" borderId="15" xfId="2" applyNumberFormat="1" applyFont="1" applyFill="1" applyBorder="1" applyAlignment="1">
      <alignment vertical="center"/>
    </xf>
    <xf numFmtId="37" fontId="12" fillId="5" borderId="0" xfId="2" applyNumberFormat="1" applyFont="1" applyFill="1" applyBorder="1" applyAlignment="1">
      <alignment vertical="center"/>
    </xf>
    <xf numFmtId="37" fontId="8" fillId="0" borderId="15" xfId="2" applyNumberFormat="1" applyFont="1" applyBorder="1"/>
    <xf numFmtId="37" fontId="8" fillId="0" borderId="0" xfId="2" applyNumberFormat="1" applyFont="1" applyBorder="1"/>
    <xf numFmtId="166" fontId="12" fillId="5" borderId="0" xfId="1" applyNumberFormat="1" applyFont="1" applyFill="1" applyAlignment="1">
      <alignment vertical="center"/>
    </xf>
    <xf numFmtId="166" fontId="8" fillId="0" borderId="0" xfId="1" applyNumberFormat="1" applyFont="1"/>
    <xf numFmtId="166" fontId="12" fillId="5" borderId="0" xfId="2" applyNumberFormat="1" applyFont="1" applyFill="1" applyAlignment="1">
      <alignment vertical="center"/>
    </xf>
    <xf numFmtId="166" fontId="8" fillId="0" borderId="0" xfId="2" applyNumberFormat="1" applyFont="1"/>
    <xf numFmtId="169" fontId="12" fillId="5" borderId="0" xfId="1" applyNumberFormat="1" applyFont="1" applyFill="1" applyAlignment="1">
      <alignment vertical="center"/>
    </xf>
    <xf numFmtId="0" fontId="3" fillId="2" borderId="19" xfId="0" applyFont="1" applyFill="1" applyBorder="1"/>
    <xf numFmtId="0" fontId="3" fillId="0" borderId="19" xfId="0" applyFont="1" applyBorder="1"/>
    <xf numFmtId="0" fontId="3" fillId="0" borderId="20" xfId="0" applyFont="1" applyBorder="1"/>
    <xf numFmtId="0" fontId="30" fillId="0" borderId="0" xfId="0" applyFont="1"/>
    <xf numFmtId="0" fontId="3" fillId="2" borderId="8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12" fillId="0" borderId="0" xfId="0" applyFont="1"/>
    <xf numFmtId="0" fontId="23" fillId="0" borderId="0" xfId="0" applyFont="1"/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 indent="1"/>
    </xf>
    <xf numFmtId="164" fontId="8" fillId="3" borderId="6" xfId="1" applyNumberFormat="1" applyFont="1" applyFill="1" applyBorder="1" applyAlignment="1" applyProtection="1">
      <alignment horizontal="right" vertical="center"/>
    </xf>
    <xf numFmtId="164" fontId="8" fillId="3" borderId="7" xfId="1" applyNumberFormat="1" applyFont="1" applyFill="1" applyBorder="1" applyAlignment="1" applyProtection="1">
      <alignment horizontal="right" vertical="center"/>
    </xf>
    <xf numFmtId="0" fontId="5" fillId="2" borderId="0" xfId="0" applyFont="1" applyFill="1" applyAlignment="1">
      <alignment horizontal="left" indent="1"/>
    </xf>
    <xf numFmtId="164" fontId="8" fillId="3" borderId="6" xfId="1" applyNumberFormat="1" applyFont="1" applyFill="1" applyBorder="1" applyAlignment="1" applyProtection="1">
      <alignment vertical="center"/>
    </xf>
    <xf numFmtId="164" fontId="8" fillId="3" borderId="7" xfId="1" applyNumberFormat="1" applyFont="1" applyFill="1" applyBorder="1" applyAlignment="1" applyProtection="1">
      <alignment vertical="center"/>
    </xf>
    <xf numFmtId="0" fontId="11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top" indent="1"/>
    </xf>
    <xf numFmtId="0" fontId="14" fillId="0" borderId="0" xfId="0" applyFont="1" applyAlignment="1">
      <alignment horizontal="right"/>
    </xf>
    <xf numFmtId="164" fontId="8" fillId="3" borderId="4" xfId="1" applyNumberFormat="1" applyFont="1" applyFill="1" applyBorder="1" applyAlignment="1" applyProtection="1">
      <alignment horizontal="center" vertical="center"/>
      <protection locked="0"/>
    </xf>
    <xf numFmtId="0" fontId="8" fillId="3" borderId="4" xfId="1" applyNumberFormat="1" applyFont="1" applyFill="1" applyBorder="1" applyAlignment="1" applyProtection="1">
      <alignment horizontal="center" vertical="center"/>
      <protection locked="0"/>
    </xf>
    <xf numFmtId="164" fontId="8" fillId="3" borderId="4" xfId="1" applyNumberFormat="1" applyFont="1" applyFill="1" applyBorder="1" applyAlignment="1" applyProtection="1">
      <alignment vertical="center"/>
      <protection locked="0"/>
    </xf>
    <xf numFmtId="14" fontId="8" fillId="3" borderId="4" xfId="0" applyNumberFormat="1" applyFont="1" applyFill="1" applyBorder="1" applyAlignment="1" applyProtection="1">
      <alignment vertical="center"/>
      <protection locked="0"/>
    </xf>
    <xf numFmtId="167" fontId="8" fillId="3" borderId="4" xfId="1" applyNumberFormat="1" applyFont="1" applyFill="1" applyBorder="1" applyAlignment="1" applyProtection="1">
      <alignment vertical="center"/>
      <protection locked="0"/>
    </xf>
    <xf numFmtId="167" fontId="8" fillId="3" borderId="4" xfId="1" applyNumberFormat="1" applyFont="1" applyFill="1" applyBorder="1" applyAlignment="1" applyProtection="1">
      <alignment horizontal="right" vertical="center"/>
      <protection locked="0"/>
    </xf>
    <xf numFmtId="165" fontId="8" fillId="3" borderId="4" xfId="2" applyNumberFormat="1" applyFont="1" applyFill="1" applyBorder="1" applyAlignment="1" applyProtection="1">
      <alignment vertical="center"/>
      <protection locked="0"/>
    </xf>
    <xf numFmtId="168" fontId="8" fillId="3" borderId="4" xfId="0" applyNumberFormat="1" applyFont="1" applyFill="1" applyBorder="1" applyProtection="1">
      <protection locked="0"/>
    </xf>
    <xf numFmtId="164" fontId="8" fillId="3" borderId="5" xfId="1" applyNumberFormat="1" applyFont="1" applyFill="1" applyBorder="1" applyAlignment="1" applyProtection="1">
      <alignment horizontal="left" vertical="center"/>
      <protection locked="0"/>
    </xf>
    <xf numFmtId="168" fontId="8" fillId="3" borderId="4" xfId="0" applyNumberFormat="1" applyFont="1" applyFill="1" applyBorder="1" applyAlignment="1" applyProtection="1">
      <alignment horizontal="right"/>
      <protection locked="0"/>
    </xf>
    <xf numFmtId="164" fontId="8" fillId="3" borderId="5" xfId="1" applyNumberFormat="1" applyFont="1" applyFill="1" applyBorder="1" applyAlignment="1" applyProtection="1">
      <alignment horizontal="left" vertical="center" indent="1"/>
      <protection locked="0"/>
    </xf>
    <xf numFmtId="166" fontId="8" fillId="3" borderId="18" xfId="0" applyNumberFormat="1" applyFont="1" applyFill="1" applyBorder="1" applyProtection="1">
      <protection locked="0"/>
    </xf>
    <xf numFmtId="0" fontId="24" fillId="0" borderId="0" xfId="0" applyFont="1" applyAlignment="1" applyProtection="1">
      <alignment vertical="center"/>
      <protection locked="0"/>
    </xf>
    <xf numFmtId="0" fontId="24" fillId="0" borderId="0" xfId="0" applyFont="1" applyProtection="1">
      <protection locked="0"/>
    </xf>
    <xf numFmtId="0" fontId="25" fillId="0" borderId="0" xfId="0" applyFont="1" applyProtection="1">
      <protection locked="0"/>
    </xf>
    <xf numFmtId="0" fontId="24" fillId="0" borderId="17" xfId="0" applyFont="1" applyBorder="1" applyProtection="1"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0" fontId="8" fillId="3" borderId="4" xfId="1" applyNumberFormat="1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10" fontId="8" fillId="3" borderId="4" xfId="0" applyNumberFormat="1" applyFont="1" applyFill="1" applyBorder="1" applyProtection="1">
      <protection locked="0"/>
    </xf>
    <xf numFmtId="1" fontId="8" fillId="3" borderId="4" xfId="0" applyNumberFormat="1" applyFont="1" applyFill="1" applyBorder="1" applyProtection="1">
      <protection locked="0"/>
    </xf>
    <xf numFmtId="9" fontId="24" fillId="0" borderId="0" xfId="0" applyNumberFormat="1" applyFont="1" applyAlignment="1" applyProtection="1">
      <alignment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23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1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164" fontId="8" fillId="3" borderId="5" xfId="1" applyNumberFormat="1" applyFont="1" applyFill="1" applyBorder="1" applyAlignment="1" applyProtection="1">
      <alignment horizontal="left" vertical="top" wrapText="1"/>
      <protection locked="0"/>
    </xf>
    <xf numFmtId="164" fontId="8" fillId="3" borderId="6" xfId="1" applyNumberFormat="1" applyFont="1" applyFill="1" applyBorder="1" applyAlignment="1" applyProtection="1">
      <alignment horizontal="left" vertical="top" wrapText="1"/>
      <protection locked="0"/>
    </xf>
    <xf numFmtId="0" fontId="8" fillId="3" borderId="5" xfId="0" applyFont="1" applyFill="1" applyBorder="1" applyAlignment="1" applyProtection="1">
      <alignment horizontal="right" vertical="center"/>
      <protection locked="0"/>
    </xf>
    <xf numFmtId="0" fontId="8" fillId="3" borderId="6" xfId="0" applyFont="1" applyFill="1" applyBorder="1" applyAlignment="1" applyProtection="1">
      <alignment horizontal="right" vertical="center"/>
      <protection locked="0"/>
    </xf>
    <xf numFmtId="0" fontId="8" fillId="3" borderId="7" xfId="0" applyFont="1" applyFill="1" applyBorder="1" applyAlignment="1" applyProtection="1">
      <alignment horizontal="right" vertical="center"/>
      <protection locked="0"/>
    </xf>
    <xf numFmtId="166" fontId="8" fillId="3" borderId="5" xfId="0" applyNumberFormat="1" applyFont="1" applyFill="1" applyBorder="1" applyAlignment="1" applyProtection="1">
      <alignment horizontal="left" indent="1"/>
      <protection locked="0"/>
    </xf>
    <xf numFmtId="166" fontId="8" fillId="3" borderId="7" xfId="0" applyNumberFormat="1" applyFont="1" applyFill="1" applyBorder="1" applyAlignment="1" applyProtection="1">
      <alignment horizontal="left" indent="1"/>
      <protection locked="0"/>
    </xf>
    <xf numFmtId="0" fontId="8" fillId="3" borderId="9" xfId="0" applyFont="1" applyFill="1" applyBorder="1" applyAlignment="1" applyProtection="1">
      <alignment horizontal="right" vertical="center"/>
      <protection locked="0"/>
    </xf>
    <xf numFmtId="0" fontId="10" fillId="3" borderId="11" xfId="3" applyFont="1" applyFill="1" applyBorder="1" applyAlignment="1" applyProtection="1">
      <alignment horizontal="right" vertical="center"/>
      <protection locked="0"/>
    </xf>
    <xf numFmtId="0" fontId="22" fillId="3" borderId="0" xfId="0" applyFont="1" applyFill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22"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  <dxf>
      <fill>
        <patternFill patternType="lightGray">
          <bgColor theme="1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PC 2018">
      <a:dk1>
        <a:srgbClr val="4D4E54"/>
      </a:dk1>
      <a:lt1>
        <a:srgbClr val="FFFFFF"/>
      </a:lt1>
      <a:dk2>
        <a:srgbClr val="002060"/>
      </a:dk2>
      <a:lt2>
        <a:srgbClr val="EEECE1"/>
      </a:lt2>
      <a:accent1>
        <a:srgbClr val="6BB528"/>
      </a:accent1>
      <a:accent2>
        <a:srgbClr val="C0E772"/>
      </a:accent2>
      <a:accent3>
        <a:srgbClr val="002060"/>
      </a:accent3>
      <a:accent4>
        <a:srgbClr val="A0BDC0"/>
      </a:accent4>
      <a:accent5>
        <a:srgbClr val="993300"/>
      </a:accent5>
      <a:accent6>
        <a:srgbClr val="B19268"/>
      </a:accent6>
      <a:hlink>
        <a:srgbClr val="6BB528"/>
      </a:hlink>
      <a:folHlink>
        <a:srgbClr val="6BB528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smith@abc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smith@abc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jsmith@abc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jsmith@abc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jsmith@abc.com" TargetMode="External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5B09C-D034-4B08-8187-2A064632632A}">
  <dimension ref="A1:AA65"/>
  <sheetViews>
    <sheetView showGridLines="0" tabSelected="1" zoomScaleNormal="100" workbookViewId="0">
      <selection activeCell="M16" sqref="M16"/>
    </sheetView>
  </sheetViews>
  <sheetFormatPr defaultColWidth="9.1796875" defaultRowHeight="13.5" x14ac:dyDescent="0.3"/>
  <cols>
    <col min="1" max="1" width="2.81640625" style="171" customWidth="1"/>
    <col min="2" max="2" width="28" style="168" customWidth="1"/>
    <col min="3" max="14" width="12.81640625" style="168" customWidth="1"/>
    <col min="15" max="15" width="2" style="168" customWidth="1"/>
    <col min="16" max="16" width="74.26953125" style="168" customWidth="1"/>
    <col min="17" max="17" width="9.1796875" style="168"/>
    <col min="18" max="18" width="0" style="168" hidden="1" customWidth="1"/>
    <col min="19" max="16384" width="9.1796875" style="168"/>
  </cols>
  <sheetData>
    <row r="1" spans="1:18" s="1" customFormat="1" x14ac:dyDescent="0.3">
      <c r="A1" s="22"/>
    </row>
    <row r="2" spans="1:18" s="2" customFormat="1" ht="18" customHeight="1" thickBot="1" x14ac:dyDescent="0.4">
      <c r="A2" s="20"/>
      <c r="B2" s="13" t="s">
        <v>66</v>
      </c>
      <c r="C2" s="14"/>
      <c r="D2" s="14"/>
      <c r="E2" s="14"/>
      <c r="F2" s="14"/>
      <c r="G2" s="14"/>
      <c r="H2" s="14"/>
      <c r="I2" s="14"/>
      <c r="J2" s="14"/>
      <c r="K2" s="14"/>
      <c r="L2" s="15"/>
      <c r="M2" s="15" t="s">
        <v>34</v>
      </c>
      <c r="N2" s="160">
        <v>46203</v>
      </c>
      <c r="R2" s="2" t="str" cm="1">
        <f t="array" ref="R2">_xlfn.IFS(MONTH($F$23)&lt;=3,YEAR($F$23)&amp;1,MONTH($F$23)&lt;=6,YEAR($F$23)&amp;2,MONTH($F$23)&lt;=9,YEAR($F$23)&amp;3,MONTH($F$23)&lt;=12,YEAR($F$23)&amp;4)</f>
        <v>20171</v>
      </c>
    </row>
    <row r="3" spans="1:18" s="1" customFormat="1" x14ac:dyDescent="0.3">
      <c r="A3" s="22"/>
    </row>
    <row r="4" spans="1:18" s="1" customFormat="1" x14ac:dyDescent="0.3">
      <c r="A4" s="22"/>
      <c r="B4" s="9" t="s">
        <v>2</v>
      </c>
    </row>
    <row r="5" spans="1:18" s="1" customFormat="1" ht="15" customHeight="1" thickBot="1" x14ac:dyDescent="0.35">
      <c r="A5" s="22"/>
      <c r="B5" s="10" t="str">
        <f>"1.  Please enter all data as of "&amp;TEXT($N$2,"MMMM DD, YYYY")&amp;"."</f>
        <v>1.  Please enter all data as of June 30, 2026.</v>
      </c>
      <c r="I5" s="130" t="s">
        <v>5</v>
      </c>
      <c r="J5" s="130"/>
      <c r="K5" s="130"/>
      <c r="L5" s="179" t="s">
        <v>38</v>
      </c>
      <c r="M5" s="179"/>
    </row>
    <row r="6" spans="1:18" s="1" customFormat="1" ht="15" customHeight="1" x14ac:dyDescent="0.3">
      <c r="A6" s="22"/>
      <c r="B6" s="10" t="s">
        <v>3</v>
      </c>
      <c r="I6" s="131" t="s">
        <v>6</v>
      </c>
      <c r="J6" s="131"/>
      <c r="K6" s="131"/>
      <c r="L6" s="180" t="s">
        <v>39</v>
      </c>
      <c r="M6" s="180"/>
    </row>
    <row r="7" spans="1:18" s="1" customFormat="1" ht="15" customHeight="1" x14ac:dyDescent="0.3">
      <c r="A7" s="22"/>
      <c r="B7" s="10" t="s">
        <v>311</v>
      </c>
    </row>
    <row r="8" spans="1:18" s="1" customFormat="1" ht="15" customHeight="1" x14ac:dyDescent="0.3">
      <c r="A8" s="22"/>
      <c r="B8" s="10" t="s">
        <v>310</v>
      </c>
    </row>
    <row r="9" spans="1:18" s="1" customFormat="1" x14ac:dyDescent="0.3">
      <c r="A9" s="22"/>
    </row>
    <row r="10" spans="1:18" s="1" customFormat="1" ht="15.5" thickBot="1" x14ac:dyDescent="0.35">
      <c r="A10" s="22"/>
      <c r="B10" s="129" t="s">
        <v>305</v>
      </c>
      <c r="N10" s="127"/>
      <c r="P10" s="96" t="s">
        <v>186</v>
      </c>
    </row>
    <row r="11" spans="1:18" ht="14" thickTop="1" x14ac:dyDescent="0.3">
      <c r="A11" s="21">
        <v>1</v>
      </c>
      <c r="B11" s="11" t="s">
        <v>74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96"/>
      <c r="O11" s="1"/>
      <c r="P11" s="132" t="s">
        <v>187</v>
      </c>
      <c r="R11" s="1"/>
    </row>
    <row r="12" spans="1:18" ht="6" customHeight="1" thickBot="1" x14ac:dyDescent="0.35">
      <c r="A12" s="2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"/>
      <c r="P12" s="133"/>
      <c r="R12" s="1"/>
    </row>
    <row r="13" spans="1:18" s="169" customFormat="1" ht="15" customHeight="1" thickBot="1" x14ac:dyDescent="0.4">
      <c r="A13" s="23"/>
      <c r="B13" s="3" t="s">
        <v>1</v>
      </c>
      <c r="C13" s="3"/>
      <c r="D13" s="174" t="s">
        <v>36</v>
      </c>
      <c r="E13" s="175"/>
      <c r="F13" s="176"/>
      <c r="G13" s="3"/>
      <c r="H13" s="3"/>
      <c r="I13" s="3" t="s">
        <v>45</v>
      </c>
      <c r="J13" s="3"/>
      <c r="K13" s="3"/>
      <c r="L13" s="3"/>
      <c r="M13" s="146">
        <v>25000</v>
      </c>
      <c r="N13" s="3"/>
      <c r="O13" s="2"/>
      <c r="P13" s="156"/>
      <c r="R13" s="2"/>
    </row>
    <row r="14" spans="1:18" s="169" customFormat="1" ht="15" customHeight="1" thickBot="1" x14ac:dyDescent="0.4">
      <c r="A14" s="23"/>
      <c r="B14" s="3" t="s">
        <v>35</v>
      </c>
      <c r="C14" s="3"/>
      <c r="D14" s="174" t="s">
        <v>37</v>
      </c>
      <c r="E14" s="175"/>
      <c r="F14" s="176"/>
      <c r="G14" s="3"/>
      <c r="H14" s="3"/>
      <c r="I14" s="3" t="s">
        <v>44</v>
      </c>
      <c r="J14" s="3"/>
      <c r="K14" s="3"/>
      <c r="L14" s="3"/>
      <c r="M14" s="146">
        <v>11253.699999999999</v>
      </c>
      <c r="N14" s="3"/>
      <c r="O14" s="2"/>
      <c r="P14" s="156"/>
      <c r="R14" s="2"/>
    </row>
    <row r="15" spans="1:18" ht="14" thickBot="1" x14ac:dyDescent="0.35">
      <c r="A15" s="22"/>
      <c r="B15" s="4"/>
      <c r="C15" s="4"/>
      <c r="D15" s="4"/>
      <c r="E15" s="4"/>
      <c r="F15" s="4"/>
      <c r="G15" s="4"/>
      <c r="H15" s="4"/>
      <c r="I15" s="3" t="s">
        <v>46</v>
      </c>
      <c r="J15" s="3"/>
      <c r="K15" s="3"/>
      <c r="L15" s="3"/>
      <c r="M15" s="146">
        <v>9019.1999999999989</v>
      </c>
      <c r="N15" s="3"/>
      <c r="O15" s="1"/>
      <c r="P15" s="157"/>
      <c r="R15" s="1"/>
    </row>
    <row r="16" spans="1:18" s="169" customFormat="1" ht="15" customHeight="1" thickBot="1" x14ac:dyDescent="0.4">
      <c r="A16" s="23"/>
      <c r="B16" s="3" t="s">
        <v>49</v>
      </c>
      <c r="C16" s="3"/>
      <c r="D16" s="3"/>
      <c r="E16" s="3"/>
      <c r="F16" s="144" t="s">
        <v>50</v>
      </c>
      <c r="G16" s="3"/>
      <c r="H16" s="3"/>
      <c r="I16" s="3" t="s">
        <v>76</v>
      </c>
      <c r="J16" s="3"/>
      <c r="K16" s="3"/>
      <c r="L16" s="3"/>
      <c r="M16" s="146">
        <v>7215.4</v>
      </c>
      <c r="N16" s="3"/>
      <c r="O16" s="2"/>
      <c r="P16" s="156"/>
      <c r="R16" s="2"/>
    </row>
    <row r="17" spans="1:18" s="169" customFormat="1" ht="15" customHeight="1" thickBot="1" x14ac:dyDescent="0.4">
      <c r="A17" s="23"/>
      <c r="B17" s="3" t="s">
        <v>47</v>
      </c>
      <c r="C17" s="3"/>
      <c r="D17" s="3"/>
      <c r="E17" s="3"/>
      <c r="F17" s="145">
        <v>107</v>
      </c>
      <c r="G17" s="3"/>
      <c r="H17" s="3"/>
      <c r="I17" s="3" t="s">
        <v>77</v>
      </c>
      <c r="J17" s="3"/>
      <c r="K17" s="3"/>
      <c r="L17" s="3"/>
      <c r="M17" s="146">
        <v>1803.84</v>
      </c>
      <c r="N17" s="3"/>
      <c r="O17" s="2"/>
      <c r="P17" s="156"/>
      <c r="R17" s="2"/>
    </row>
    <row r="18" spans="1:18" s="169" customFormat="1" ht="15" customHeight="1" thickBot="1" x14ac:dyDescent="0.4">
      <c r="A18" s="23"/>
      <c r="B18" s="3" t="s">
        <v>48</v>
      </c>
      <c r="C18" s="3"/>
      <c r="D18" s="3"/>
      <c r="E18" s="3"/>
      <c r="F18" s="145">
        <v>54</v>
      </c>
      <c r="G18" s="3"/>
      <c r="H18" s="3"/>
      <c r="I18" s="3" t="s">
        <v>75</v>
      </c>
      <c r="J18" s="3"/>
      <c r="K18" s="3"/>
      <c r="L18" s="3"/>
      <c r="M18" s="146">
        <v>0</v>
      </c>
      <c r="N18" s="3"/>
      <c r="O18" s="2"/>
      <c r="P18" s="156"/>
      <c r="R18" s="2"/>
    </row>
    <row r="19" spans="1:18" ht="14" thickBot="1" x14ac:dyDescent="0.35">
      <c r="A19" s="2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126"/>
      <c r="O19" s="1"/>
      <c r="P19" s="157"/>
      <c r="R19" s="1"/>
    </row>
    <row r="20" spans="1:18" ht="14" thickTop="1" x14ac:dyDescent="0.3">
      <c r="A20" s="21">
        <v>2</v>
      </c>
      <c r="B20" s="11" t="s">
        <v>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8"/>
      <c r="O20" s="1"/>
      <c r="P20" s="157"/>
      <c r="R20" s="1"/>
    </row>
    <row r="21" spans="1:18" ht="6" customHeight="1" thickBot="1" x14ac:dyDescent="0.35">
      <c r="A21" s="22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1"/>
      <c r="P21" s="157"/>
      <c r="R21" s="1"/>
    </row>
    <row r="22" spans="1:18" s="169" customFormat="1" ht="15" customHeight="1" thickBot="1" x14ac:dyDescent="0.4">
      <c r="A22" s="23"/>
      <c r="B22" s="3" t="s">
        <v>0</v>
      </c>
      <c r="C22" s="3"/>
      <c r="D22" s="174" t="s">
        <v>40</v>
      </c>
      <c r="E22" s="175"/>
      <c r="F22" s="176"/>
      <c r="G22" s="3"/>
      <c r="H22" s="3"/>
      <c r="I22" s="3" t="s">
        <v>61</v>
      </c>
      <c r="J22" s="3"/>
      <c r="K22" s="3"/>
      <c r="L22" s="134" t="s">
        <v>80</v>
      </c>
      <c r="M22" s="134" t="s">
        <v>59</v>
      </c>
      <c r="N22" s="134"/>
      <c r="O22" s="2"/>
      <c r="P22" s="156"/>
      <c r="R22" s="2"/>
    </row>
    <row r="23" spans="1:18" s="169" customFormat="1" ht="15" customHeight="1" thickBot="1" x14ac:dyDescent="0.4">
      <c r="A23" s="23"/>
      <c r="B23" s="3" t="s">
        <v>4</v>
      </c>
      <c r="C23" s="3"/>
      <c r="D23" s="3"/>
      <c r="E23" s="3"/>
      <c r="F23" s="147">
        <v>42771</v>
      </c>
      <c r="G23" s="3"/>
      <c r="H23" s="3"/>
      <c r="I23" s="135" t="s">
        <v>54</v>
      </c>
      <c r="J23" s="3"/>
      <c r="K23" s="3"/>
      <c r="L23" s="144" t="s">
        <v>50</v>
      </c>
      <c r="M23" s="150">
        <v>0.46</v>
      </c>
      <c r="N23" s="3"/>
      <c r="O23" s="2"/>
      <c r="P23" s="156"/>
      <c r="R23" s="2"/>
    </row>
    <row r="24" spans="1:18" ht="14" thickBot="1" x14ac:dyDescent="0.35">
      <c r="A24" s="22"/>
      <c r="B24" s="4"/>
      <c r="C24" s="4"/>
      <c r="D24" s="4"/>
      <c r="E24" s="4"/>
      <c r="F24" s="4"/>
      <c r="G24" s="4"/>
      <c r="H24" s="4"/>
      <c r="I24" s="135" t="s">
        <v>55</v>
      </c>
      <c r="J24" s="3"/>
      <c r="K24" s="3"/>
      <c r="L24" s="144" t="s">
        <v>50</v>
      </c>
      <c r="M24" s="150">
        <v>0.11</v>
      </c>
      <c r="N24" s="3"/>
      <c r="O24" s="1"/>
      <c r="P24" s="157"/>
      <c r="R24" s="1"/>
    </row>
    <row r="25" spans="1:18" s="169" customFormat="1" ht="15" customHeight="1" thickBot="1" x14ac:dyDescent="0.4">
      <c r="A25" s="23"/>
      <c r="B25" s="3" t="s">
        <v>8</v>
      </c>
      <c r="C25" s="3"/>
      <c r="D25" s="3"/>
      <c r="E25" s="3"/>
      <c r="F25" s="146">
        <v>40</v>
      </c>
      <c r="G25" s="3"/>
      <c r="H25" s="3"/>
      <c r="I25" s="135" t="s">
        <v>56</v>
      </c>
      <c r="J25" s="3"/>
      <c r="K25" s="3"/>
      <c r="L25" s="144" t="s">
        <v>50</v>
      </c>
      <c r="M25" s="150">
        <v>0.13</v>
      </c>
      <c r="N25" s="3"/>
      <c r="O25" s="2"/>
      <c r="P25" s="156"/>
      <c r="R25" s="2"/>
    </row>
    <row r="26" spans="1:18" s="169" customFormat="1" ht="15" customHeight="1" thickBot="1" x14ac:dyDescent="0.4">
      <c r="A26" s="23"/>
      <c r="B26" s="3" t="s">
        <v>42</v>
      </c>
      <c r="C26" s="3"/>
      <c r="D26" s="3"/>
      <c r="E26" s="3"/>
      <c r="F26" s="148">
        <v>1</v>
      </c>
      <c r="G26" s="3"/>
      <c r="H26" s="3"/>
      <c r="I26" s="135" t="s">
        <v>60</v>
      </c>
      <c r="J26" s="3"/>
      <c r="K26" s="3"/>
      <c r="L26" s="144" t="s">
        <v>50</v>
      </c>
      <c r="M26" s="150">
        <v>0</v>
      </c>
      <c r="N26" s="3"/>
      <c r="O26" s="2"/>
      <c r="P26" s="156"/>
      <c r="R26" s="2"/>
    </row>
    <row r="27" spans="1:18" s="169" customFormat="1" ht="15" customHeight="1" thickBot="1" x14ac:dyDescent="0.4">
      <c r="A27" s="23"/>
      <c r="B27" s="3" t="s">
        <v>9</v>
      </c>
      <c r="C27" s="3"/>
      <c r="D27" s="3"/>
      <c r="E27" s="3"/>
      <c r="F27" s="146">
        <v>0</v>
      </c>
      <c r="G27" s="3"/>
      <c r="H27" s="3"/>
      <c r="I27" s="135" t="s">
        <v>57</v>
      </c>
      <c r="J27" s="3"/>
      <c r="K27" s="3"/>
      <c r="L27" s="144" t="s">
        <v>50</v>
      </c>
      <c r="M27" s="150">
        <v>7.0000000000000007E-2</v>
      </c>
      <c r="N27" s="3"/>
      <c r="O27" s="2"/>
      <c r="P27" s="156"/>
      <c r="R27" s="2"/>
    </row>
    <row r="28" spans="1:18" s="169" customFormat="1" ht="15" customHeight="1" thickBot="1" x14ac:dyDescent="0.35">
      <c r="A28" s="23"/>
      <c r="B28" s="3" t="s">
        <v>43</v>
      </c>
      <c r="C28" s="3"/>
      <c r="D28" s="3"/>
      <c r="E28" s="3"/>
      <c r="F28" s="149">
        <v>2</v>
      </c>
      <c r="G28" s="3"/>
      <c r="H28" s="4"/>
      <c r="I28" s="135" t="s">
        <v>58</v>
      </c>
      <c r="J28" s="3"/>
      <c r="K28" s="3"/>
      <c r="L28" s="144" t="s">
        <v>50</v>
      </c>
      <c r="M28" s="150">
        <v>0.19</v>
      </c>
      <c r="N28" s="3"/>
      <c r="O28" s="2"/>
      <c r="P28" s="156"/>
      <c r="R28" s="2"/>
    </row>
    <row r="29" spans="1:18" s="169" customFormat="1" ht="15" customHeight="1" thickBot="1" x14ac:dyDescent="0.35">
      <c r="A29" s="23"/>
      <c r="B29" s="3"/>
      <c r="C29" s="3"/>
      <c r="D29" s="3"/>
      <c r="E29" s="3"/>
      <c r="F29" s="4"/>
      <c r="G29" s="3"/>
      <c r="H29" s="3"/>
      <c r="I29" s="135" t="s">
        <v>23</v>
      </c>
      <c r="J29" s="3"/>
      <c r="K29" s="3"/>
      <c r="L29" s="144" t="s">
        <v>50</v>
      </c>
      <c r="M29" s="150">
        <v>0.04</v>
      </c>
      <c r="N29" s="3"/>
      <c r="O29" s="2"/>
      <c r="P29" s="156"/>
      <c r="R29" s="2"/>
    </row>
    <row r="30" spans="1:18" s="169" customFormat="1" ht="15" customHeight="1" thickBot="1" x14ac:dyDescent="0.4">
      <c r="A30" s="23"/>
      <c r="B30" s="3" t="s">
        <v>53</v>
      </c>
      <c r="C30" s="3"/>
      <c r="D30" s="174" t="s">
        <v>65</v>
      </c>
      <c r="E30" s="175"/>
      <c r="F30" s="176"/>
      <c r="G30" s="3"/>
      <c r="H30" s="3"/>
      <c r="I30" s="3"/>
      <c r="J30" s="3"/>
      <c r="K30" s="3"/>
      <c r="L30" s="3"/>
      <c r="M30" s="3"/>
      <c r="N30" s="3"/>
      <c r="O30" s="2"/>
      <c r="P30" s="156"/>
      <c r="R30" s="2"/>
    </row>
    <row r="31" spans="1:18" s="169" customFormat="1" ht="15" customHeight="1" thickBot="1" x14ac:dyDescent="0.4">
      <c r="A31" s="23"/>
      <c r="B31" s="3" t="s">
        <v>51</v>
      </c>
      <c r="C31" s="3"/>
      <c r="D31" s="174" t="s">
        <v>63</v>
      </c>
      <c r="E31" s="175"/>
      <c r="F31" s="176"/>
      <c r="G31" s="3"/>
      <c r="H31" s="3"/>
      <c r="I31" s="3" t="s">
        <v>62</v>
      </c>
      <c r="J31" s="3"/>
      <c r="K31" s="3"/>
      <c r="L31" s="3"/>
      <c r="M31" s="146">
        <v>0.5</v>
      </c>
      <c r="N31" s="3"/>
      <c r="O31" s="2"/>
      <c r="P31" s="156"/>
      <c r="R31" s="2"/>
    </row>
    <row r="32" spans="1:18" s="169" customFormat="1" ht="15" customHeight="1" thickBot="1" x14ac:dyDescent="0.4">
      <c r="A32" s="23"/>
      <c r="B32" s="3" t="s">
        <v>52</v>
      </c>
      <c r="C32" s="3"/>
      <c r="D32" s="174" t="s">
        <v>64</v>
      </c>
      <c r="E32" s="175"/>
      <c r="F32" s="176"/>
      <c r="G32" s="3"/>
      <c r="H32" s="3"/>
      <c r="I32" s="3" t="s">
        <v>68</v>
      </c>
      <c r="J32" s="3"/>
      <c r="K32" s="3"/>
      <c r="L32" s="3"/>
      <c r="M32" s="148">
        <v>62</v>
      </c>
      <c r="N32" s="3"/>
      <c r="O32" s="2"/>
      <c r="P32" s="156"/>
      <c r="R32" s="2"/>
    </row>
    <row r="33" spans="1:18" ht="14" thickBot="1" x14ac:dyDescent="0.35">
      <c r="A33" s="22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126"/>
      <c r="O33" s="1"/>
      <c r="P33" s="157"/>
      <c r="R33" s="1"/>
    </row>
    <row r="34" spans="1:18" ht="14" thickTop="1" x14ac:dyDescent="0.3">
      <c r="A34" s="21">
        <v>3</v>
      </c>
      <c r="B34" s="11" t="s">
        <v>81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8"/>
      <c r="O34" s="1"/>
      <c r="P34" s="157"/>
      <c r="R34" s="1"/>
    </row>
    <row r="35" spans="1:18" ht="6" customHeight="1" x14ac:dyDescent="0.3">
      <c r="A35" s="2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1"/>
      <c r="P35" s="157"/>
      <c r="R35" s="1"/>
    </row>
    <row r="36" spans="1:18" ht="15" customHeight="1" thickBot="1" x14ac:dyDescent="0.35">
      <c r="A36" s="22"/>
      <c r="B36" s="7" t="s">
        <v>82</v>
      </c>
      <c r="C36" s="4"/>
      <c r="D36" s="4"/>
      <c r="E36" s="6" t="s">
        <v>79</v>
      </c>
      <c r="F36" s="4"/>
      <c r="G36" s="7" t="s">
        <v>84</v>
      </c>
      <c r="H36" s="4"/>
      <c r="I36" s="4"/>
      <c r="J36" s="4"/>
      <c r="K36" s="4"/>
      <c r="L36" s="4"/>
      <c r="M36" s="4"/>
      <c r="N36" s="4"/>
      <c r="O36" s="1"/>
      <c r="P36" s="157"/>
      <c r="R36" s="1"/>
    </row>
    <row r="37" spans="1:18" ht="15" customHeight="1" thickBot="1" x14ac:dyDescent="0.35">
      <c r="A37" s="22"/>
      <c r="B37" s="17" t="s">
        <v>95</v>
      </c>
      <c r="C37" s="4"/>
      <c r="D37" s="4"/>
      <c r="E37" s="153">
        <v>0.15</v>
      </c>
      <c r="F37" s="4"/>
      <c r="G37" s="17" t="s">
        <v>85</v>
      </c>
      <c r="H37" s="4"/>
      <c r="I37" s="4"/>
      <c r="J37" s="4"/>
      <c r="K37" s="144" t="s">
        <v>100</v>
      </c>
      <c r="L37" s="4"/>
      <c r="M37" s="4"/>
      <c r="N37" s="3"/>
      <c r="O37" s="1"/>
      <c r="P37" s="158"/>
      <c r="R37" s="1"/>
    </row>
    <row r="38" spans="1:18" ht="15" customHeight="1" thickBot="1" x14ac:dyDescent="0.35">
      <c r="A38" s="22"/>
      <c r="B38" s="17" t="s">
        <v>83</v>
      </c>
      <c r="C38" s="4"/>
      <c r="D38" s="4"/>
      <c r="E38" s="153">
        <v>0.35</v>
      </c>
      <c r="F38" s="4"/>
      <c r="G38" s="17" t="s">
        <v>86</v>
      </c>
      <c r="H38" s="4"/>
      <c r="I38" s="4"/>
      <c r="J38" s="4"/>
      <c r="K38" s="152" t="s">
        <v>101</v>
      </c>
      <c r="L38" s="136"/>
      <c r="M38" s="137"/>
      <c r="N38" s="3"/>
      <c r="O38" s="1"/>
      <c r="P38" s="157"/>
      <c r="R38" s="1"/>
    </row>
    <row r="39" spans="1:18" ht="15" customHeight="1" thickBot="1" x14ac:dyDescent="0.35">
      <c r="A39" s="22"/>
      <c r="B39" s="17" t="s">
        <v>97</v>
      </c>
      <c r="C39" s="4"/>
      <c r="D39" s="4"/>
      <c r="E39" s="153">
        <v>0.2</v>
      </c>
      <c r="F39" s="4"/>
      <c r="G39" s="17" t="s">
        <v>99</v>
      </c>
      <c r="H39" s="4"/>
      <c r="I39" s="4"/>
      <c r="J39" s="4"/>
      <c r="K39" s="144" t="s">
        <v>50</v>
      </c>
      <c r="L39" s="4"/>
      <c r="M39" s="4"/>
      <c r="N39" s="3"/>
      <c r="O39" s="1"/>
      <c r="P39" s="157"/>
      <c r="R39" s="1"/>
    </row>
    <row r="40" spans="1:18" ht="15" customHeight="1" thickBot="1" x14ac:dyDescent="0.35">
      <c r="A40" s="22"/>
      <c r="B40" s="17" t="s">
        <v>98</v>
      </c>
      <c r="C40" s="4"/>
      <c r="D40" s="4"/>
      <c r="E40" s="153">
        <v>0.15</v>
      </c>
      <c r="F40" s="4"/>
      <c r="G40" s="17" t="s">
        <v>87</v>
      </c>
      <c r="H40" s="4"/>
      <c r="I40" s="4"/>
      <c r="J40" s="4"/>
      <c r="K40" s="151">
        <v>1</v>
      </c>
      <c r="L40" s="4"/>
      <c r="M40" s="4"/>
      <c r="N40" s="3"/>
      <c r="O40" s="1"/>
      <c r="P40" s="157"/>
      <c r="R40" s="1"/>
    </row>
    <row r="41" spans="1:18" ht="15" customHeight="1" thickBot="1" x14ac:dyDescent="0.35">
      <c r="A41" s="22"/>
      <c r="B41" s="17" t="s">
        <v>96</v>
      </c>
      <c r="C41" s="4"/>
      <c r="D41" s="4"/>
      <c r="E41" s="153" t="s">
        <v>41</v>
      </c>
      <c r="F41" s="4"/>
      <c r="G41" s="4"/>
      <c r="H41" s="4"/>
      <c r="I41" s="4"/>
      <c r="J41" s="4"/>
      <c r="K41" s="4"/>
      <c r="L41" s="4"/>
      <c r="M41" s="4"/>
      <c r="N41" s="3"/>
      <c r="O41" s="1"/>
      <c r="P41" s="157"/>
      <c r="R41" s="1"/>
    </row>
    <row r="42" spans="1:18" ht="12.75" customHeight="1" x14ac:dyDescent="0.3">
      <c r="A42" s="22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3"/>
      <c r="O42" s="1"/>
      <c r="P42" s="157"/>
      <c r="R42" s="1"/>
    </row>
    <row r="43" spans="1:18" ht="15" customHeight="1" thickBot="1" x14ac:dyDescent="0.35">
      <c r="A43" s="22"/>
      <c r="B43" s="7" t="s">
        <v>88</v>
      </c>
      <c r="C43" s="4"/>
      <c r="D43" s="4"/>
      <c r="E43" s="4"/>
      <c r="F43" s="6"/>
      <c r="G43" s="138"/>
      <c r="H43" s="4"/>
      <c r="I43" s="4"/>
      <c r="J43" s="4"/>
      <c r="K43" s="4"/>
      <c r="L43" s="4"/>
      <c r="M43" s="4"/>
      <c r="N43" s="3"/>
      <c r="O43" s="1"/>
      <c r="P43" s="157"/>
      <c r="R43" s="1"/>
    </row>
    <row r="44" spans="1:18" ht="15" customHeight="1" thickBot="1" x14ac:dyDescent="0.35">
      <c r="A44" s="22"/>
      <c r="B44" s="17" t="s">
        <v>241</v>
      </c>
      <c r="C44" s="4"/>
      <c r="D44" s="4"/>
      <c r="E44" s="4"/>
      <c r="F44" s="4"/>
      <c r="G44" s="144" t="s">
        <v>50</v>
      </c>
      <c r="H44" s="4"/>
      <c r="I44" s="4"/>
      <c r="J44" s="4"/>
      <c r="K44" s="4"/>
      <c r="L44" s="4"/>
      <c r="M44" s="4"/>
      <c r="N44" s="3"/>
      <c r="O44" s="1"/>
      <c r="P44" s="157"/>
      <c r="R44" s="1"/>
    </row>
    <row r="45" spans="1:18" ht="15" customHeight="1" thickBot="1" x14ac:dyDescent="0.35">
      <c r="A45" s="22"/>
      <c r="B45" s="17" t="s">
        <v>89</v>
      </c>
      <c r="C45" s="4"/>
      <c r="D45" s="4"/>
      <c r="E45" s="4"/>
      <c r="F45" s="4"/>
      <c r="G45" s="144" t="s">
        <v>102</v>
      </c>
      <c r="H45" s="4"/>
      <c r="I45" s="4"/>
      <c r="J45" s="4"/>
      <c r="K45" s="4"/>
      <c r="L45" s="4"/>
      <c r="M45" s="4"/>
      <c r="N45" s="3"/>
      <c r="O45" s="1"/>
      <c r="P45" s="158"/>
      <c r="R45" s="1"/>
    </row>
    <row r="46" spans="1:18" ht="15" customHeight="1" thickBot="1" x14ac:dyDescent="0.35">
      <c r="A46" s="22"/>
      <c r="B46" s="17" t="s">
        <v>104</v>
      </c>
      <c r="C46" s="4"/>
      <c r="D46" s="4"/>
      <c r="E46" s="4"/>
      <c r="F46" s="4"/>
      <c r="G46" s="144" t="s">
        <v>50</v>
      </c>
      <c r="H46" s="4"/>
      <c r="I46" s="4"/>
      <c r="J46" s="4"/>
      <c r="K46" s="4"/>
      <c r="L46" s="4"/>
      <c r="M46" s="4"/>
      <c r="N46" s="3"/>
      <c r="O46" s="1"/>
      <c r="P46" s="157"/>
      <c r="R46" s="1"/>
    </row>
    <row r="47" spans="1:18" ht="15" customHeight="1" thickBot="1" x14ac:dyDescent="0.35">
      <c r="A47" s="22"/>
      <c r="B47" s="17" t="s">
        <v>90</v>
      </c>
      <c r="C47" s="4"/>
      <c r="D47" s="4"/>
      <c r="E47" s="4"/>
      <c r="F47" s="4"/>
      <c r="G47" s="154" t="s">
        <v>103</v>
      </c>
      <c r="H47" s="139"/>
      <c r="I47" s="140"/>
      <c r="J47" s="4"/>
      <c r="K47" s="4"/>
      <c r="L47" s="4"/>
      <c r="M47" s="4"/>
      <c r="N47" s="3"/>
      <c r="O47" s="1"/>
      <c r="P47" s="157"/>
      <c r="R47" s="1"/>
    </row>
    <row r="48" spans="1:18" ht="15" customHeight="1" thickBot="1" x14ac:dyDescent="0.35">
      <c r="A48" s="22"/>
      <c r="B48" s="17" t="s">
        <v>105</v>
      </c>
      <c r="C48" s="4"/>
      <c r="D48" s="4"/>
      <c r="E48" s="4"/>
      <c r="F48" s="4"/>
      <c r="G48" s="144" t="s">
        <v>50</v>
      </c>
      <c r="H48" s="4"/>
      <c r="I48" s="4"/>
      <c r="J48" s="4"/>
      <c r="K48" s="4"/>
      <c r="L48" s="4"/>
      <c r="M48" s="4"/>
      <c r="N48" s="3"/>
      <c r="O48" s="1"/>
      <c r="P48" s="157"/>
      <c r="R48" s="1"/>
    </row>
    <row r="49" spans="1:27" ht="15" customHeight="1" thickBot="1" x14ac:dyDescent="0.35">
      <c r="A49" s="22"/>
      <c r="B49" s="17" t="s">
        <v>307</v>
      </c>
      <c r="C49" s="4"/>
      <c r="D49" s="4"/>
      <c r="E49" s="4"/>
      <c r="F49" s="4"/>
      <c r="G49" s="144" t="s">
        <v>50</v>
      </c>
      <c r="H49" s="4"/>
      <c r="I49" s="4"/>
      <c r="J49" s="4"/>
      <c r="K49" s="4"/>
      <c r="L49" s="4"/>
      <c r="M49" s="4"/>
      <c r="N49" s="3"/>
      <c r="O49" s="1"/>
      <c r="P49" s="157"/>
      <c r="R49" s="1"/>
    </row>
    <row r="50" spans="1:27" ht="15" customHeight="1" thickBot="1" x14ac:dyDescent="0.35">
      <c r="A50" s="22"/>
      <c r="B50" s="17" t="s">
        <v>94</v>
      </c>
      <c r="C50" s="4"/>
      <c r="D50" s="4"/>
      <c r="E50" s="4"/>
      <c r="F50" s="4"/>
      <c r="G50" s="151">
        <v>1</v>
      </c>
      <c r="H50" s="4"/>
      <c r="I50" s="4"/>
      <c r="J50" s="4"/>
      <c r="K50" s="4"/>
      <c r="L50" s="4"/>
      <c r="M50" s="4"/>
      <c r="N50" s="3"/>
      <c r="O50" s="1"/>
      <c r="P50" s="157"/>
      <c r="R50" s="1"/>
    </row>
    <row r="51" spans="1:27" ht="12.75" customHeight="1" x14ac:dyDescent="0.3">
      <c r="A51" s="22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3"/>
      <c r="O51" s="1"/>
      <c r="P51" s="157"/>
      <c r="R51" s="1"/>
    </row>
    <row r="52" spans="1:27" ht="15" customHeight="1" thickBot="1" x14ac:dyDescent="0.35">
      <c r="A52" s="22"/>
      <c r="B52" s="7" t="s">
        <v>91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3"/>
      <c r="O52" s="1"/>
      <c r="P52" s="157"/>
      <c r="R52" s="1"/>
    </row>
    <row r="53" spans="1:27" ht="15" customHeight="1" thickBot="1" x14ac:dyDescent="0.35">
      <c r="A53" s="22"/>
      <c r="B53" s="17" t="s">
        <v>107</v>
      </c>
      <c r="C53" s="4"/>
      <c r="D53" s="4"/>
      <c r="E53" s="155">
        <v>1.2500000000000001E-2</v>
      </c>
      <c r="F53" s="141" t="s">
        <v>114</v>
      </c>
      <c r="G53" s="4"/>
      <c r="H53" s="4"/>
      <c r="I53" s="4"/>
      <c r="J53" s="4"/>
      <c r="K53" s="4"/>
      <c r="L53" s="4"/>
      <c r="M53" s="4"/>
      <c r="N53" s="3"/>
      <c r="O53" s="1"/>
      <c r="P53" s="157"/>
      <c r="R53" s="1"/>
    </row>
    <row r="54" spans="1:27" ht="15" customHeight="1" thickBot="1" x14ac:dyDescent="0.35">
      <c r="A54" s="22"/>
      <c r="B54" s="17" t="s">
        <v>242</v>
      </c>
      <c r="C54" s="4"/>
      <c r="D54" s="4"/>
      <c r="E54" s="177" t="s">
        <v>243</v>
      </c>
      <c r="F54" s="178"/>
      <c r="G54" s="4"/>
      <c r="H54" s="4"/>
      <c r="I54" s="4"/>
      <c r="J54" s="4"/>
      <c r="K54" s="4"/>
      <c r="L54" s="4"/>
      <c r="M54" s="4"/>
      <c r="N54" s="3"/>
      <c r="O54" s="1"/>
      <c r="P54" s="158"/>
      <c r="R54" s="1"/>
    </row>
    <row r="55" spans="1:27" ht="31.5" customHeight="1" thickBot="1" x14ac:dyDescent="0.35">
      <c r="A55" s="22"/>
      <c r="B55" s="142" t="s">
        <v>108</v>
      </c>
      <c r="C55" s="4"/>
      <c r="D55" s="4"/>
      <c r="E55" s="172" t="s">
        <v>113</v>
      </c>
      <c r="F55" s="173"/>
      <c r="G55" s="173"/>
      <c r="H55" s="173"/>
      <c r="I55" s="173"/>
      <c r="J55" s="173"/>
      <c r="K55" s="173"/>
      <c r="L55" s="173"/>
      <c r="M55" s="173"/>
      <c r="N55" s="3"/>
      <c r="O55" s="1"/>
      <c r="P55" s="157"/>
      <c r="R55" s="1"/>
    </row>
    <row r="56" spans="1:27" ht="15" customHeight="1" thickBot="1" x14ac:dyDescent="0.35">
      <c r="A56" s="22"/>
      <c r="B56" s="17" t="s">
        <v>106</v>
      </c>
      <c r="C56" s="4"/>
      <c r="D56" s="4"/>
      <c r="E56" s="144" t="s">
        <v>50</v>
      </c>
      <c r="F56" s="4"/>
      <c r="G56" s="4"/>
      <c r="H56" s="4"/>
      <c r="I56" s="4"/>
      <c r="J56" s="4"/>
      <c r="K56" s="4"/>
      <c r="L56" s="4"/>
      <c r="M56" s="4"/>
      <c r="N56" s="3"/>
      <c r="O56" s="1"/>
      <c r="P56" s="157"/>
      <c r="R56" s="1"/>
    </row>
    <row r="57" spans="1:27" ht="15" customHeight="1" thickBot="1" x14ac:dyDescent="0.35">
      <c r="A57" s="22"/>
      <c r="B57" s="17" t="s">
        <v>92</v>
      </c>
      <c r="C57" s="4"/>
      <c r="D57" s="4"/>
      <c r="E57" s="153">
        <v>0.06</v>
      </c>
      <c r="F57" s="4"/>
      <c r="G57" s="4"/>
      <c r="H57" s="4"/>
      <c r="I57" s="4"/>
      <c r="J57" s="4"/>
      <c r="K57" s="4"/>
      <c r="L57" s="4"/>
      <c r="M57" s="4"/>
      <c r="N57" s="3"/>
      <c r="O57" s="1"/>
      <c r="P57" s="157"/>
      <c r="R57" s="1"/>
    </row>
    <row r="58" spans="1:27" ht="15" customHeight="1" thickBot="1" x14ac:dyDescent="0.35">
      <c r="A58" s="22"/>
      <c r="B58" s="17" t="s">
        <v>111</v>
      </c>
      <c r="C58" s="4"/>
      <c r="D58" s="4"/>
      <c r="E58" s="151">
        <v>0.1</v>
      </c>
      <c r="F58" s="4"/>
      <c r="G58" s="4"/>
      <c r="H58" s="4"/>
      <c r="I58" s="4"/>
      <c r="J58" s="4"/>
      <c r="K58" s="4"/>
      <c r="L58" s="4"/>
      <c r="M58" s="4"/>
      <c r="N58" s="3"/>
      <c r="O58" s="1"/>
      <c r="P58" s="157"/>
      <c r="R58" s="1"/>
    </row>
    <row r="59" spans="1:27" ht="31.5" customHeight="1" thickBot="1" x14ac:dyDescent="0.35">
      <c r="A59" s="22"/>
      <c r="B59" s="142" t="s">
        <v>110</v>
      </c>
      <c r="C59" s="4"/>
      <c r="D59" s="4"/>
      <c r="E59" s="172" t="s">
        <v>112</v>
      </c>
      <c r="F59" s="173"/>
      <c r="G59" s="173"/>
      <c r="H59" s="173"/>
      <c r="I59" s="173"/>
      <c r="J59" s="173"/>
      <c r="K59" s="173"/>
      <c r="L59" s="173"/>
      <c r="M59" s="173"/>
      <c r="N59" s="3"/>
      <c r="O59" s="1"/>
      <c r="P59" s="157"/>
      <c r="R59" s="1"/>
    </row>
    <row r="60" spans="1:27" ht="31.5" customHeight="1" thickBot="1" x14ac:dyDescent="0.35">
      <c r="A60" s="22"/>
      <c r="B60" s="142" t="s">
        <v>93</v>
      </c>
      <c r="C60" s="4"/>
      <c r="D60" s="4"/>
      <c r="E60" s="172" t="s">
        <v>109</v>
      </c>
      <c r="F60" s="173"/>
      <c r="G60" s="173"/>
      <c r="H60" s="173"/>
      <c r="I60" s="173"/>
      <c r="J60" s="173"/>
      <c r="K60" s="173"/>
      <c r="L60" s="173"/>
      <c r="M60" s="173"/>
      <c r="N60" s="3"/>
      <c r="O60" s="1"/>
      <c r="P60" s="157"/>
      <c r="R60" s="1"/>
    </row>
    <row r="61" spans="1:27" ht="14" thickBot="1" x14ac:dyDescent="0.35">
      <c r="A61" s="2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1"/>
      <c r="P61" s="159"/>
      <c r="R61" s="1"/>
      <c r="AA61" s="170"/>
    </row>
    <row r="62" spans="1:27" s="1" customFormat="1" ht="14" thickTop="1" x14ac:dyDescent="0.3">
      <c r="A62" s="22" t="s">
        <v>115</v>
      </c>
      <c r="M62" s="143" t="s">
        <v>116</v>
      </c>
      <c r="N62" s="143"/>
    </row>
    <row r="65" spans="2:2" x14ac:dyDescent="0.3">
      <c r="B65" s="158"/>
    </row>
  </sheetData>
  <sheetProtection algorithmName="SHA-512" hashValue="BCQg1vvAkuWtR+DBL7733J5iRyl6ZG05QgO88iP0uz0fI6b9+Cv+Wo1HPrlr4kCQ3fer7XuDNvoCiooU6TY6wQ==" saltValue="q2jrR2Jax5+6OFLPh/+tyw==" spinCount="100000" sheet="1" selectLockedCells="1"/>
  <mergeCells count="12">
    <mergeCell ref="L5:M5"/>
    <mergeCell ref="L6:M6"/>
    <mergeCell ref="D13:F13"/>
    <mergeCell ref="D14:F14"/>
    <mergeCell ref="D22:F22"/>
    <mergeCell ref="E55:M55"/>
    <mergeCell ref="E59:M59"/>
    <mergeCell ref="E60:M60"/>
    <mergeCell ref="D30:F30"/>
    <mergeCell ref="E54:F54"/>
    <mergeCell ref="D31:F31"/>
    <mergeCell ref="D32:F32"/>
  </mergeCells>
  <dataValidations count="8">
    <dataValidation type="list" allowBlank="1" showInputMessage="1" showErrorMessage="1" sqref="D30:F30" xr:uid="{3B65DB1B-8A3D-4E70-B48B-21E4CD6EB2D3}">
      <formula1>"Core,Core-Plus,Value-Add,Opportunistic,Debt"</formula1>
    </dataValidation>
    <dataValidation type="list" allowBlank="1" showInputMessage="1" showErrorMessage="1" sqref="E54:F54" xr:uid="{FB50EFEB-87F7-43A8-8AD1-1D68AE524673}">
      <formula1>"Net Asset Value,Gross Asset Value,Committed Capital,Paid-In Capital,Other (Describe)"</formula1>
    </dataValidation>
    <dataValidation type="whole" operator="greaterThanOrEqual" allowBlank="1" showInputMessage="1" showErrorMessage="1" sqref="F26 F28 F17:F18" xr:uid="{5999C151-AE8A-41A2-9A83-9C2EE5BD5197}">
      <formula1>0</formula1>
    </dataValidation>
    <dataValidation type="decimal" operator="greaterThanOrEqual" allowBlank="1" showInputMessage="1" showErrorMessage="1" sqref="M31 F25 F27 M13:M18" xr:uid="{93A84038-00FE-4E49-A418-2D18E28DB343}">
      <formula1>0</formula1>
    </dataValidation>
    <dataValidation type="date" operator="greaterThanOrEqual" allowBlank="1" showInputMessage="1" showErrorMessage="1" sqref="F23" xr:uid="{758DADD4-82A3-4A05-BE4F-EE056E91CA5A}">
      <formula1>1</formula1>
    </dataValidation>
    <dataValidation type="decimal" allowBlank="1" showInputMessage="1" showErrorMessage="1" sqref="M23:M29 K40 E37:E41 E53 G50 E57:E58" xr:uid="{CDEBD4B5-3E11-4FDE-A561-FBA842148E35}">
      <formula1>0</formula1>
      <formula2>1</formula2>
    </dataValidation>
    <dataValidation type="whole" operator="greaterThan" allowBlank="1" showInputMessage="1" showErrorMessage="1" sqref="M32" xr:uid="{DA1FE21B-0F97-4CB4-98C3-AD12AA523505}">
      <formula1>0</formula1>
    </dataValidation>
    <dataValidation type="list" allowBlank="1" showInputMessage="1" showErrorMessage="1" sqref="K39 G44:G46 G48:G49 L23:L29 E56" xr:uid="{0B0532CA-FB19-4706-BCA1-55B8553277D3}">
      <formula1>"Yes,No"</formula1>
    </dataValidation>
  </dataValidations>
  <hyperlinks>
    <hyperlink ref="L6" r:id="rId1" xr:uid="{49C63EE1-3EFA-4916-A96E-4D01576A3CC7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2"/>
  <sheetViews>
    <sheetView showGridLines="0" zoomScaleNormal="100" workbookViewId="0">
      <selection activeCell="J42" sqref="J42"/>
    </sheetView>
  </sheetViews>
  <sheetFormatPr defaultColWidth="9.1796875" defaultRowHeight="13.5" x14ac:dyDescent="0.3"/>
  <cols>
    <col min="1" max="1" width="2.81640625" style="171" customWidth="1"/>
    <col min="2" max="2" width="31" style="168" customWidth="1"/>
    <col min="3" max="14" width="12.81640625" style="168" customWidth="1"/>
    <col min="15" max="15" width="2" style="168" customWidth="1"/>
    <col min="16" max="16" width="74.26953125" style="168" customWidth="1"/>
    <col min="17" max="17" width="9.1796875" style="168"/>
    <col min="18" max="18" width="0" style="168" hidden="1" customWidth="1"/>
    <col min="19" max="16384" width="9.1796875" style="168"/>
  </cols>
  <sheetData>
    <row r="1" spans="1:18" s="1" customFormat="1" x14ac:dyDescent="0.3">
      <c r="A1" s="22"/>
    </row>
    <row r="2" spans="1:18" s="2" customFormat="1" ht="18" customHeight="1" thickBot="1" x14ac:dyDescent="0.4">
      <c r="A2" s="20"/>
      <c r="B2" s="13" t="s">
        <v>66</v>
      </c>
      <c r="C2" s="14"/>
      <c r="D2" s="14"/>
      <c r="E2" s="14"/>
      <c r="F2" s="14"/>
      <c r="G2" s="14"/>
      <c r="H2" s="14"/>
      <c r="I2" s="14"/>
      <c r="J2" s="14"/>
      <c r="K2" s="14"/>
      <c r="L2" s="15"/>
      <c r="M2" s="15" t="s">
        <v>34</v>
      </c>
      <c r="N2" s="160">
        <v>46203</v>
      </c>
      <c r="R2" s="2" t="str" cm="1">
        <f t="array" ref="R2">_xlfn.IFS(MONTH($N$2)=3,YEAR($N$2)&amp;1,MONTH($N$2)=6,YEAR($N$2)&amp;2,MONTH($N$2)=9,YEAR($N$2)&amp;3,MONTH($N$2)=12,YEAR($N$2)&amp;4)</f>
        <v>20262</v>
      </c>
    </row>
    <row r="3" spans="1:18" s="1" customFormat="1" x14ac:dyDescent="0.3">
      <c r="A3" s="22"/>
    </row>
    <row r="4" spans="1:18" s="1" customFormat="1" x14ac:dyDescent="0.3">
      <c r="A4" s="22"/>
      <c r="B4" s="9" t="s">
        <v>2</v>
      </c>
    </row>
    <row r="5" spans="1:18" s="1" customFormat="1" ht="15" customHeight="1" x14ac:dyDescent="0.3">
      <c r="A5" s="22"/>
      <c r="B5" s="10" t="str">
        <f>"1.  Please enter all data as of "&amp;TEXT($N$2,"MMMM DD, YYYY")&amp;"."</f>
        <v>1.  Please enter all data as of June 30, 2026.</v>
      </c>
    </row>
    <row r="6" spans="1:18" s="1" customFormat="1" ht="15" customHeight="1" x14ac:dyDescent="0.3">
      <c r="A6" s="22"/>
      <c r="B6" s="10" t="s">
        <v>3</v>
      </c>
    </row>
    <row r="7" spans="1:18" s="1" customFormat="1" ht="15" customHeight="1" x14ac:dyDescent="0.3">
      <c r="A7" s="22"/>
      <c r="B7" s="10" t="s">
        <v>311</v>
      </c>
    </row>
    <row r="8" spans="1:18" s="1" customFormat="1" ht="15" customHeight="1" x14ac:dyDescent="0.3">
      <c r="A8" s="22"/>
      <c r="B8" s="10" t="s">
        <v>310</v>
      </c>
    </row>
    <row r="9" spans="1:18" s="1" customFormat="1" ht="15" customHeight="1" x14ac:dyDescent="0.3">
      <c r="A9" s="22"/>
      <c r="B9" s="10"/>
    </row>
    <row r="10" spans="1:18" s="1" customFormat="1" ht="15.5" thickBot="1" x14ac:dyDescent="0.35">
      <c r="A10" s="22"/>
      <c r="B10" s="129" t="s">
        <v>306</v>
      </c>
      <c r="N10" s="127"/>
      <c r="P10" s="96" t="s">
        <v>186</v>
      </c>
    </row>
    <row r="11" spans="1:18" s="1" customFormat="1" ht="14" thickTop="1" x14ac:dyDescent="0.3">
      <c r="A11" s="21">
        <v>1</v>
      </c>
      <c r="B11" s="11" t="s">
        <v>302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8"/>
      <c r="P11" s="97"/>
    </row>
    <row r="12" spans="1:18" ht="6" customHeight="1" x14ac:dyDescent="0.3">
      <c r="A12" s="2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"/>
      <c r="P12" s="97"/>
      <c r="R12" s="1"/>
    </row>
    <row r="13" spans="1:18" s="169" customFormat="1" ht="15" customHeight="1" thickBot="1" x14ac:dyDescent="0.35">
      <c r="A13" s="23"/>
      <c r="B13" s="18"/>
      <c r="C13" s="3"/>
      <c r="D13" s="6">
        <f t="shared" ref="D13:J13" si="0">E13-1</f>
        <v>2017</v>
      </c>
      <c r="E13" s="6">
        <f t="shared" si="0"/>
        <v>2018</v>
      </c>
      <c r="F13" s="6">
        <f t="shared" si="0"/>
        <v>2019</v>
      </c>
      <c r="G13" s="6">
        <f t="shared" si="0"/>
        <v>2020</v>
      </c>
      <c r="H13" s="6">
        <f t="shared" si="0"/>
        <v>2021</v>
      </c>
      <c r="I13" s="6">
        <f t="shared" si="0"/>
        <v>2022</v>
      </c>
      <c r="J13" s="6">
        <f t="shared" si="0"/>
        <v>2023</v>
      </c>
      <c r="K13" s="6">
        <f>L13-1</f>
        <v>2024</v>
      </c>
      <c r="L13" s="6">
        <f>YEAR($N$2)-1</f>
        <v>2025</v>
      </c>
      <c r="M13" s="6" t="str" cm="1">
        <f t="array" ref="M13">_xlfn.IFS(MONTH($N$2)=3,"Q1 "&amp;YEAR($N$2),MONTH($N$2)=6,"YTD "&amp;YEAR($N$2),MONTH($N$2)=9,"YTD "&amp;YEAR($N$2),MONTH($N$2)=12,YEAR($N$2))</f>
        <v>YTD 2026</v>
      </c>
      <c r="N13" s="6" t="str" cm="1">
        <f t="array" ref="N13">_xlfn.IFS(MONTH($N$2)=6,"Q2 "&amp;YEAR($N$2),MONTH($N$2)=9,"Q3 "&amp;YEAR($N$2),MONTH($N$2)=12,"Q4 "&amp;YEAR($N$2),MONTH($N$2)=3,"")</f>
        <v>Q2 2026</v>
      </c>
      <c r="O13" s="2"/>
      <c r="P13" s="156"/>
      <c r="R13" s="2"/>
    </row>
    <row r="14" spans="1:18" s="169" customFormat="1" ht="15" customHeight="1" thickBot="1" x14ac:dyDescent="0.4">
      <c r="A14" s="23"/>
      <c r="B14" s="3" t="s">
        <v>69</v>
      </c>
      <c r="C14" s="3"/>
      <c r="D14" s="146" t="s">
        <v>41</v>
      </c>
      <c r="E14" s="146" t="s">
        <v>41</v>
      </c>
      <c r="F14" s="146" t="s">
        <v>41</v>
      </c>
      <c r="G14" s="146" t="s">
        <v>41</v>
      </c>
      <c r="H14" s="146" t="s">
        <v>41</v>
      </c>
      <c r="I14" s="146" t="s">
        <v>41</v>
      </c>
      <c r="J14" s="146" t="s">
        <v>41</v>
      </c>
      <c r="K14" s="146" t="s">
        <v>41</v>
      </c>
      <c r="L14" s="146" t="s">
        <v>41</v>
      </c>
      <c r="M14" s="146" t="s">
        <v>41</v>
      </c>
      <c r="N14" s="3"/>
      <c r="O14" s="2"/>
      <c r="P14" s="156"/>
      <c r="R14" s="2"/>
    </row>
    <row r="15" spans="1:18" s="169" customFormat="1" ht="15" customHeight="1" thickBot="1" x14ac:dyDescent="0.4">
      <c r="A15" s="23"/>
      <c r="B15" s="3" t="s">
        <v>70</v>
      </c>
      <c r="C15" s="3"/>
      <c r="D15" s="146" t="s">
        <v>41</v>
      </c>
      <c r="E15" s="146" t="s">
        <v>41</v>
      </c>
      <c r="F15" s="146" t="s">
        <v>41</v>
      </c>
      <c r="G15" s="146" t="s">
        <v>41</v>
      </c>
      <c r="H15" s="146" t="s">
        <v>41</v>
      </c>
      <c r="I15" s="146" t="s">
        <v>41</v>
      </c>
      <c r="J15" s="146" t="s">
        <v>41</v>
      </c>
      <c r="K15" s="146" t="s">
        <v>41</v>
      </c>
      <c r="L15" s="146" t="s">
        <v>41</v>
      </c>
      <c r="M15" s="146" t="s">
        <v>41</v>
      </c>
      <c r="N15" s="3"/>
      <c r="O15" s="2"/>
      <c r="P15" s="156"/>
      <c r="R15" s="2"/>
    </row>
    <row r="16" spans="1:18" s="169" customFormat="1" ht="15" customHeight="1" thickBot="1" x14ac:dyDescent="0.4">
      <c r="A16" s="23"/>
      <c r="B16" s="3" t="s">
        <v>191</v>
      </c>
      <c r="C16" s="3"/>
      <c r="D16" s="146" t="s">
        <v>41</v>
      </c>
      <c r="E16" s="146" t="s">
        <v>41</v>
      </c>
      <c r="F16" s="146" t="s">
        <v>41</v>
      </c>
      <c r="G16" s="146" t="s">
        <v>41</v>
      </c>
      <c r="H16" s="146" t="s">
        <v>41</v>
      </c>
      <c r="I16" s="146" t="s">
        <v>41</v>
      </c>
      <c r="J16" s="146" t="s">
        <v>41</v>
      </c>
      <c r="K16" s="146" t="s">
        <v>41</v>
      </c>
      <c r="L16" s="146" t="s">
        <v>41</v>
      </c>
      <c r="M16" s="146" t="s">
        <v>41</v>
      </c>
      <c r="N16" s="3"/>
      <c r="O16" s="2"/>
      <c r="P16" s="156"/>
      <c r="R16" s="2"/>
    </row>
    <row r="17" spans="1:18" s="169" customFormat="1" ht="15" customHeight="1" thickBot="1" x14ac:dyDescent="0.4">
      <c r="A17" s="23"/>
      <c r="B17" s="3" t="s">
        <v>192</v>
      </c>
      <c r="C17" s="3"/>
      <c r="D17" s="146" t="s">
        <v>41</v>
      </c>
      <c r="E17" s="146" t="s">
        <v>41</v>
      </c>
      <c r="F17" s="146" t="s">
        <v>41</v>
      </c>
      <c r="G17" s="146" t="s">
        <v>41</v>
      </c>
      <c r="H17" s="146" t="s">
        <v>41</v>
      </c>
      <c r="I17" s="146" t="s">
        <v>41</v>
      </c>
      <c r="J17" s="146" t="s">
        <v>41</v>
      </c>
      <c r="K17" s="146" t="s">
        <v>41</v>
      </c>
      <c r="L17" s="146" t="s">
        <v>41</v>
      </c>
      <c r="M17" s="146" t="s">
        <v>41</v>
      </c>
      <c r="N17" s="3"/>
      <c r="O17" s="2"/>
      <c r="P17" s="156"/>
      <c r="R17" s="2"/>
    </row>
    <row r="18" spans="1:18" s="169" customFormat="1" ht="15" customHeight="1" thickBot="1" x14ac:dyDescent="0.4">
      <c r="A18" s="23"/>
      <c r="B18" s="3" t="s">
        <v>193</v>
      </c>
      <c r="C18" s="3"/>
      <c r="D18" s="146" t="s">
        <v>41</v>
      </c>
      <c r="E18" s="146" t="s">
        <v>41</v>
      </c>
      <c r="F18" s="146" t="s">
        <v>41</v>
      </c>
      <c r="G18" s="146" t="s">
        <v>41</v>
      </c>
      <c r="H18" s="146" t="s">
        <v>41</v>
      </c>
      <c r="I18" s="146" t="s">
        <v>41</v>
      </c>
      <c r="J18" s="146" t="s">
        <v>41</v>
      </c>
      <c r="K18" s="146" t="s">
        <v>41</v>
      </c>
      <c r="L18" s="146" t="s">
        <v>41</v>
      </c>
      <c r="M18" s="146" t="s">
        <v>41</v>
      </c>
      <c r="N18" s="3"/>
      <c r="O18" s="2"/>
      <c r="P18" s="156"/>
      <c r="R18" s="2"/>
    </row>
    <row r="19" spans="1:18" s="169" customFormat="1" ht="15" customHeight="1" thickBot="1" x14ac:dyDescent="0.4">
      <c r="A19" s="2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"/>
      <c r="P19" s="156"/>
      <c r="R19" s="2"/>
    </row>
    <row r="20" spans="1:18" s="169" customFormat="1" ht="15" customHeight="1" thickBot="1" x14ac:dyDescent="0.4">
      <c r="A20" s="23"/>
      <c r="B20" s="3" t="s">
        <v>71</v>
      </c>
      <c r="C20" s="3"/>
      <c r="D20" s="161" t="s">
        <v>41</v>
      </c>
      <c r="E20" s="161" t="s">
        <v>41</v>
      </c>
      <c r="F20" s="161" t="s">
        <v>41</v>
      </c>
      <c r="G20" s="161" t="s">
        <v>41</v>
      </c>
      <c r="H20" s="161" t="s">
        <v>41</v>
      </c>
      <c r="I20" s="161" t="s">
        <v>41</v>
      </c>
      <c r="J20" s="161" t="s">
        <v>41</v>
      </c>
      <c r="K20" s="161" t="s">
        <v>41</v>
      </c>
      <c r="L20" s="161" t="s">
        <v>41</v>
      </c>
      <c r="M20" s="161" t="s">
        <v>41</v>
      </c>
      <c r="N20" s="3"/>
      <c r="O20" s="2"/>
      <c r="P20" s="156"/>
      <c r="R20" s="2"/>
    </row>
    <row r="21" spans="1:18" s="169" customFormat="1" ht="15" customHeight="1" thickBot="1" x14ac:dyDescent="0.4">
      <c r="A21" s="23"/>
      <c r="B21" s="3" t="s">
        <v>223</v>
      </c>
      <c r="C21" s="3"/>
      <c r="D21" s="161" t="s">
        <v>41</v>
      </c>
      <c r="E21" s="161" t="s">
        <v>41</v>
      </c>
      <c r="F21" s="161" t="s">
        <v>41</v>
      </c>
      <c r="G21" s="161" t="s">
        <v>41</v>
      </c>
      <c r="H21" s="161" t="s">
        <v>41</v>
      </c>
      <c r="I21" s="161" t="s">
        <v>41</v>
      </c>
      <c r="J21" s="161" t="s">
        <v>41</v>
      </c>
      <c r="K21" s="161" t="s">
        <v>41</v>
      </c>
      <c r="L21" s="161" t="s">
        <v>41</v>
      </c>
      <c r="M21" s="161" t="s">
        <v>41</v>
      </c>
      <c r="N21" s="3"/>
      <c r="O21" s="2"/>
      <c r="P21" s="156"/>
      <c r="R21" s="2"/>
    </row>
    <row r="22" spans="1:18" s="169" customFormat="1" ht="15" customHeight="1" thickBot="1" x14ac:dyDescent="0.4">
      <c r="A22" s="23"/>
      <c r="B22" s="3" t="s">
        <v>224</v>
      </c>
      <c r="C22" s="3"/>
      <c r="D22" s="161" t="s">
        <v>41</v>
      </c>
      <c r="E22" s="161" t="s">
        <v>41</v>
      </c>
      <c r="F22" s="161" t="s">
        <v>41</v>
      </c>
      <c r="G22" s="161" t="s">
        <v>41</v>
      </c>
      <c r="H22" s="161" t="s">
        <v>41</v>
      </c>
      <c r="I22" s="161" t="s">
        <v>41</v>
      </c>
      <c r="J22" s="161" t="s">
        <v>41</v>
      </c>
      <c r="K22" s="161" t="s">
        <v>41</v>
      </c>
      <c r="L22" s="161" t="s">
        <v>41</v>
      </c>
      <c r="M22" s="161" t="s">
        <v>41</v>
      </c>
      <c r="N22" s="3"/>
      <c r="O22" s="2"/>
      <c r="P22" s="156"/>
      <c r="R22" s="2"/>
    </row>
    <row r="23" spans="1:18" s="169" customFormat="1" ht="15" customHeight="1" thickBot="1" x14ac:dyDescent="0.4">
      <c r="A23" s="23"/>
      <c r="B23" s="3" t="s">
        <v>72</v>
      </c>
      <c r="C23" s="3"/>
      <c r="D23" s="161" t="s">
        <v>41</v>
      </c>
      <c r="E23" s="161" t="s">
        <v>41</v>
      </c>
      <c r="F23" s="161" t="s">
        <v>41</v>
      </c>
      <c r="G23" s="161" t="s">
        <v>41</v>
      </c>
      <c r="H23" s="161" t="s">
        <v>41</v>
      </c>
      <c r="I23" s="161" t="s">
        <v>41</v>
      </c>
      <c r="J23" s="161" t="s">
        <v>41</v>
      </c>
      <c r="K23" s="161" t="s">
        <v>41</v>
      </c>
      <c r="L23" s="161" t="s">
        <v>41</v>
      </c>
      <c r="M23" s="161" t="s">
        <v>41</v>
      </c>
      <c r="N23" s="3"/>
      <c r="O23" s="2"/>
      <c r="P23" s="156"/>
      <c r="R23" s="2"/>
    </row>
    <row r="24" spans="1:18" s="169" customFormat="1" ht="15" customHeight="1" thickBot="1" x14ac:dyDescent="0.4">
      <c r="A24" s="23"/>
      <c r="B24" s="3" t="s">
        <v>190</v>
      </c>
      <c r="C24" s="3"/>
      <c r="D24" s="146" t="s">
        <v>41</v>
      </c>
      <c r="E24" s="146" t="s">
        <v>41</v>
      </c>
      <c r="F24" s="146" t="s">
        <v>41</v>
      </c>
      <c r="G24" s="146" t="s">
        <v>41</v>
      </c>
      <c r="H24" s="146" t="s">
        <v>41</v>
      </c>
      <c r="I24" s="146" t="s">
        <v>41</v>
      </c>
      <c r="J24" s="146" t="s">
        <v>41</v>
      </c>
      <c r="K24" s="146" t="s">
        <v>41</v>
      </c>
      <c r="L24" s="146" t="s">
        <v>41</v>
      </c>
      <c r="M24" s="146" t="s">
        <v>41</v>
      </c>
      <c r="N24" s="3"/>
      <c r="O24" s="2"/>
      <c r="P24" s="156"/>
      <c r="R24" s="2"/>
    </row>
    <row r="25" spans="1:18" s="169" customFormat="1" ht="15" customHeight="1" thickBot="1" x14ac:dyDescent="0.4">
      <c r="A25" s="2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2"/>
      <c r="P25" s="165"/>
      <c r="R25" s="2"/>
    </row>
    <row r="26" spans="1:18" s="169" customFormat="1" ht="15" customHeight="1" thickBot="1" x14ac:dyDescent="0.4">
      <c r="A26" s="23"/>
      <c r="B26" s="3" t="s">
        <v>294</v>
      </c>
      <c r="C26" s="3"/>
      <c r="D26" s="146" t="s">
        <v>41</v>
      </c>
      <c r="E26" s="146" t="s">
        <v>41</v>
      </c>
      <c r="F26" s="146" t="s">
        <v>41</v>
      </c>
      <c r="G26" s="146" t="s">
        <v>41</v>
      </c>
      <c r="H26" s="146" t="s">
        <v>41</v>
      </c>
      <c r="I26" s="146" t="s">
        <v>41</v>
      </c>
      <c r="J26" s="146" t="s">
        <v>41</v>
      </c>
      <c r="K26" s="146" t="s">
        <v>41</v>
      </c>
      <c r="L26" s="146" t="s">
        <v>41</v>
      </c>
      <c r="M26" s="146" t="s">
        <v>41</v>
      </c>
      <c r="N26" s="146" t="s">
        <v>41</v>
      </c>
      <c r="O26" s="2"/>
      <c r="P26" s="156"/>
      <c r="R26" s="2"/>
    </row>
    <row r="27" spans="1:18" s="169" customFormat="1" ht="15" customHeight="1" thickBot="1" x14ac:dyDescent="0.4">
      <c r="A27" s="23"/>
      <c r="B27" s="3" t="s">
        <v>295</v>
      </c>
      <c r="C27" s="3"/>
      <c r="D27" s="146" t="s">
        <v>41</v>
      </c>
      <c r="E27" s="146" t="s">
        <v>41</v>
      </c>
      <c r="F27" s="146" t="s">
        <v>41</v>
      </c>
      <c r="G27" s="146" t="s">
        <v>41</v>
      </c>
      <c r="H27" s="146" t="s">
        <v>41</v>
      </c>
      <c r="I27" s="146" t="s">
        <v>41</v>
      </c>
      <c r="J27" s="146" t="s">
        <v>41</v>
      </c>
      <c r="K27" s="146" t="s">
        <v>41</v>
      </c>
      <c r="L27" s="146" t="s">
        <v>41</v>
      </c>
      <c r="M27" s="146" t="s">
        <v>41</v>
      </c>
      <c r="N27" s="3"/>
      <c r="O27" s="2"/>
      <c r="P27" s="156"/>
      <c r="R27" s="2"/>
    </row>
    <row r="28" spans="1:18" s="169" customFormat="1" ht="15" customHeight="1" thickBot="1" x14ac:dyDescent="0.4">
      <c r="A28" s="2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2"/>
      <c r="P28" s="156"/>
      <c r="R28" s="2"/>
    </row>
    <row r="29" spans="1:18" s="169" customFormat="1" ht="15" customHeight="1" thickBot="1" x14ac:dyDescent="0.4">
      <c r="A29" s="23"/>
      <c r="B29" s="3" t="s">
        <v>297</v>
      </c>
      <c r="C29" s="3"/>
      <c r="D29" s="146" t="s">
        <v>41</v>
      </c>
      <c r="E29" s="146" t="s">
        <v>41</v>
      </c>
      <c r="F29" s="146" t="s">
        <v>41</v>
      </c>
      <c r="G29" s="146" t="s">
        <v>41</v>
      </c>
      <c r="H29" s="146" t="s">
        <v>41</v>
      </c>
      <c r="I29" s="146" t="s">
        <v>41</v>
      </c>
      <c r="J29" s="146" t="s">
        <v>41</v>
      </c>
      <c r="K29" s="146" t="s">
        <v>41</v>
      </c>
      <c r="L29" s="146" t="s">
        <v>41</v>
      </c>
      <c r="M29" s="146" t="s">
        <v>41</v>
      </c>
      <c r="N29" s="146" t="s">
        <v>41</v>
      </c>
      <c r="O29" s="2"/>
      <c r="P29" s="156"/>
      <c r="R29" s="2"/>
    </row>
    <row r="30" spans="1:18" s="169" customFormat="1" ht="15" customHeight="1" thickBot="1" x14ac:dyDescent="0.4">
      <c r="A30" s="23"/>
      <c r="B30" s="3" t="s">
        <v>296</v>
      </c>
      <c r="C30" s="3"/>
      <c r="D30" s="146" t="s">
        <v>41</v>
      </c>
      <c r="E30" s="146" t="s">
        <v>41</v>
      </c>
      <c r="F30" s="146" t="s">
        <v>41</v>
      </c>
      <c r="G30" s="146" t="s">
        <v>41</v>
      </c>
      <c r="H30" s="146" t="s">
        <v>41</v>
      </c>
      <c r="I30" s="146" t="s">
        <v>41</v>
      </c>
      <c r="J30" s="146" t="s">
        <v>41</v>
      </c>
      <c r="K30" s="146" t="s">
        <v>41</v>
      </c>
      <c r="L30" s="146" t="s">
        <v>41</v>
      </c>
      <c r="M30" s="146" t="s">
        <v>41</v>
      </c>
      <c r="N30" s="146" t="s">
        <v>41</v>
      </c>
      <c r="O30" s="2"/>
      <c r="P30" s="156"/>
      <c r="R30" s="2"/>
    </row>
    <row r="31" spans="1:18" s="169" customFormat="1" ht="15" customHeight="1" thickBot="1" x14ac:dyDescent="0.4">
      <c r="A31" s="23"/>
      <c r="B31" s="3" t="s">
        <v>298</v>
      </c>
      <c r="C31" s="3"/>
      <c r="D31" s="146" t="s">
        <v>41</v>
      </c>
      <c r="E31" s="146" t="s">
        <v>41</v>
      </c>
      <c r="F31" s="146" t="s">
        <v>41</v>
      </c>
      <c r="G31" s="146" t="s">
        <v>41</v>
      </c>
      <c r="H31" s="146" t="s">
        <v>41</v>
      </c>
      <c r="I31" s="146" t="s">
        <v>41</v>
      </c>
      <c r="J31" s="146" t="s">
        <v>41</v>
      </c>
      <c r="K31" s="146" t="s">
        <v>41</v>
      </c>
      <c r="L31" s="146" t="s">
        <v>41</v>
      </c>
      <c r="M31" s="146" t="s">
        <v>41</v>
      </c>
      <c r="N31" s="3"/>
      <c r="O31" s="2"/>
      <c r="P31" s="156"/>
      <c r="R31" s="2"/>
    </row>
    <row r="32" spans="1:18" s="169" customFormat="1" ht="15" customHeight="1" x14ac:dyDescent="0.35">
      <c r="A32" s="2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2"/>
      <c r="P32" s="156"/>
      <c r="R32" s="2"/>
    </row>
    <row r="33" spans="1:18" s="169" customFormat="1" ht="15" customHeight="1" thickBot="1" x14ac:dyDescent="0.35">
      <c r="A33" s="23"/>
      <c r="B33" s="18"/>
      <c r="C33" s="3"/>
      <c r="D33" s="3"/>
      <c r="E33" s="6">
        <f>YEAR($N$2)+1</f>
        <v>2027</v>
      </c>
      <c r="F33" s="6">
        <f>E33+1</f>
        <v>2028</v>
      </c>
      <c r="G33" s="6">
        <f t="shared" ref="G33:I33" si="1">F33+1</f>
        <v>2029</v>
      </c>
      <c r="H33" s="6">
        <f t="shared" si="1"/>
        <v>2030</v>
      </c>
      <c r="I33" s="6">
        <f t="shared" si="1"/>
        <v>2031</v>
      </c>
      <c r="J33" s="6">
        <f>I33+1</f>
        <v>2032</v>
      </c>
      <c r="K33" s="6" t="s">
        <v>225</v>
      </c>
      <c r="L33" s="6"/>
      <c r="M33" s="6"/>
      <c r="N33" s="6"/>
      <c r="O33" s="2"/>
      <c r="P33" s="156"/>
      <c r="R33" s="2"/>
    </row>
    <row r="34" spans="1:18" s="169" customFormat="1" ht="15" customHeight="1" thickBot="1" x14ac:dyDescent="0.35">
      <c r="A34" s="23"/>
      <c r="B34" s="3" t="s">
        <v>226</v>
      </c>
      <c r="C34" s="3"/>
      <c r="D34" s="3"/>
      <c r="E34" s="146" t="s">
        <v>41</v>
      </c>
      <c r="F34" s="146" t="s">
        <v>41</v>
      </c>
      <c r="G34" s="146" t="s">
        <v>41</v>
      </c>
      <c r="H34" s="146" t="s">
        <v>41</v>
      </c>
      <c r="I34" s="146" t="s">
        <v>41</v>
      </c>
      <c r="J34" s="146" t="s">
        <v>41</v>
      </c>
      <c r="K34" s="146" t="s">
        <v>41</v>
      </c>
      <c r="L34" s="6"/>
      <c r="M34" s="6"/>
      <c r="N34" s="6"/>
      <c r="O34" s="2"/>
      <c r="P34" s="166"/>
      <c r="R34" s="2"/>
    </row>
    <row r="35" spans="1:18" s="169" customFormat="1" ht="15" customHeight="1" x14ac:dyDescent="0.3">
      <c r="A35" s="23"/>
      <c r="B35" s="3" t="s">
        <v>227</v>
      </c>
      <c r="C35" s="3"/>
      <c r="D35" s="3"/>
      <c r="E35" s="100" t="e">
        <f>E34/SUM($E$34:$K$34)</f>
        <v>#VALUE!</v>
      </c>
      <c r="F35" s="100" t="e">
        <f t="shared" ref="F35:K35" si="2">F34/SUM($E$34:$K$34)</f>
        <v>#VALUE!</v>
      </c>
      <c r="G35" s="100" t="e">
        <f t="shared" si="2"/>
        <v>#VALUE!</v>
      </c>
      <c r="H35" s="100" t="e">
        <f t="shared" si="2"/>
        <v>#VALUE!</v>
      </c>
      <c r="I35" s="100" t="e">
        <f t="shared" si="2"/>
        <v>#VALUE!</v>
      </c>
      <c r="J35" s="100" t="e">
        <f t="shared" si="2"/>
        <v>#VALUE!</v>
      </c>
      <c r="K35" s="100" t="e">
        <f t="shared" si="2"/>
        <v>#VALUE!</v>
      </c>
      <c r="L35" s="6"/>
      <c r="M35" s="6"/>
      <c r="N35" s="6"/>
      <c r="O35" s="2"/>
      <c r="P35" s="156"/>
      <c r="R35" s="2"/>
    </row>
    <row r="36" spans="1:18" ht="14" thickBot="1" x14ac:dyDescent="0.35">
      <c r="A36" s="2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1"/>
      <c r="P36" s="157"/>
      <c r="R36" s="1"/>
    </row>
    <row r="37" spans="1:18" ht="14" thickTop="1" x14ac:dyDescent="0.3">
      <c r="A37" s="21">
        <v>2</v>
      </c>
      <c r="B37" s="11" t="s">
        <v>10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8"/>
      <c r="O37" s="1"/>
      <c r="P37" s="157"/>
      <c r="R37" s="1"/>
    </row>
    <row r="38" spans="1:18" ht="6" customHeight="1" x14ac:dyDescent="0.3">
      <c r="A38" s="22"/>
      <c r="B38" s="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1"/>
      <c r="P38" s="157"/>
      <c r="R38" s="1"/>
    </row>
    <row r="39" spans="1:18" ht="14" thickBot="1" x14ac:dyDescent="0.35">
      <c r="A39" s="22"/>
      <c r="B39" s="7" t="s">
        <v>73</v>
      </c>
      <c r="C39" s="4"/>
      <c r="D39" s="162" t="str">
        <f>"Q1 "&amp;YEAR($N$2)</f>
        <v>Q1 2026</v>
      </c>
      <c r="E39" s="162" t="str">
        <f>"Q2 "&amp;YEAR($N$2)</f>
        <v>Q2 2026</v>
      </c>
      <c r="F39" s="162"/>
      <c r="G39" s="162"/>
      <c r="H39" s="4"/>
      <c r="I39" s="6" t="s">
        <v>15</v>
      </c>
      <c r="J39" s="6" t="s">
        <v>16</v>
      </c>
      <c r="K39" s="6" t="s">
        <v>17</v>
      </c>
      <c r="L39" s="6" t="s">
        <v>18</v>
      </c>
      <c r="M39" s="6" t="s">
        <v>19</v>
      </c>
      <c r="N39" s="6"/>
      <c r="O39" s="1"/>
      <c r="P39" s="157"/>
      <c r="R39" s="1"/>
    </row>
    <row r="40" spans="1:18" ht="15" customHeight="1" thickBot="1" x14ac:dyDescent="0.35">
      <c r="A40" s="22"/>
      <c r="B40" s="17" t="s">
        <v>11</v>
      </c>
      <c r="C40" s="4"/>
      <c r="D40" s="161" t="s">
        <v>41</v>
      </c>
      <c r="E40" s="161" t="s">
        <v>41</v>
      </c>
      <c r="F40" s="162"/>
      <c r="G40" s="162"/>
      <c r="H40" s="4"/>
      <c r="I40" s="163" t="s">
        <v>41</v>
      </c>
      <c r="J40" s="163" t="s">
        <v>41</v>
      </c>
      <c r="K40" s="163" t="s">
        <v>41</v>
      </c>
      <c r="L40" s="163" t="s">
        <v>41</v>
      </c>
      <c r="M40" s="163" t="s">
        <v>41</v>
      </c>
      <c r="N40" s="4"/>
      <c r="O40" s="1"/>
      <c r="P40" s="157"/>
      <c r="R40" s="1"/>
    </row>
    <row r="41" spans="1:18" ht="15" customHeight="1" thickBot="1" x14ac:dyDescent="0.35">
      <c r="A41" s="22"/>
      <c r="B41" s="17" t="s">
        <v>12</v>
      </c>
      <c r="C41" s="4"/>
      <c r="D41" s="161" t="s">
        <v>41</v>
      </c>
      <c r="E41" s="161" t="s">
        <v>41</v>
      </c>
      <c r="F41" s="162"/>
      <c r="G41" s="162"/>
      <c r="H41" s="4"/>
      <c r="I41" s="163" t="s">
        <v>41</v>
      </c>
      <c r="J41" s="163" t="s">
        <v>41</v>
      </c>
      <c r="K41" s="163" t="s">
        <v>41</v>
      </c>
      <c r="L41" s="163" t="s">
        <v>41</v>
      </c>
      <c r="M41" s="163" t="s">
        <v>41</v>
      </c>
      <c r="N41" s="4"/>
      <c r="O41" s="1"/>
      <c r="P41" s="157"/>
      <c r="R41" s="1"/>
    </row>
    <row r="42" spans="1:18" ht="15" customHeight="1" thickBot="1" x14ac:dyDescent="0.35">
      <c r="A42" s="22"/>
      <c r="B42" s="17" t="s">
        <v>13</v>
      </c>
      <c r="C42" s="4"/>
      <c r="D42" s="161" t="s">
        <v>41</v>
      </c>
      <c r="E42" s="161" t="s">
        <v>41</v>
      </c>
      <c r="F42" s="162"/>
      <c r="G42" s="162"/>
      <c r="H42" s="4"/>
      <c r="I42" s="163" t="s">
        <v>41</v>
      </c>
      <c r="J42" s="163" t="s">
        <v>41</v>
      </c>
      <c r="K42" s="163" t="s">
        <v>41</v>
      </c>
      <c r="L42" s="163" t="s">
        <v>41</v>
      </c>
      <c r="M42" s="163" t="s">
        <v>41</v>
      </c>
      <c r="N42" s="4"/>
      <c r="O42" s="1"/>
      <c r="P42" s="157"/>
      <c r="R42" s="1"/>
    </row>
    <row r="43" spans="1:18" ht="15" customHeight="1" thickBot="1" x14ac:dyDescent="0.35">
      <c r="A43" s="22"/>
      <c r="B43" s="17" t="s">
        <v>14</v>
      </c>
      <c r="C43" s="4"/>
      <c r="D43" s="161" t="s">
        <v>41</v>
      </c>
      <c r="E43" s="161" t="s">
        <v>41</v>
      </c>
      <c r="F43" s="162"/>
      <c r="G43" s="162"/>
      <c r="H43" s="4"/>
      <c r="I43" s="163" t="s">
        <v>41</v>
      </c>
      <c r="J43" s="163" t="s">
        <v>41</v>
      </c>
      <c r="K43" s="163" t="s">
        <v>41</v>
      </c>
      <c r="L43" s="163" t="s">
        <v>41</v>
      </c>
      <c r="M43" s="163" t="s">
        <v>41</v>
      </c>
      <c r="N43" s="4"/>
      <c r="O43" s="1"/>
      <c r="P43" s="157"/>
      <c r="R43" s="1"/>
    </row>
    <row r="44" spans="1:18" x14ac:dyDescent="0.3">
      <c r="A44" s="22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1"/>
      <c r="P44" s="157"/>
      <c r="R44" s="1"/>
    </row>
    <row r="45" spans="1:18" ht="14" thickBot="1" x14ac:dyDescent="0.35">
      <c r="A45" s="22"/>
      <c r="B45" s="7" t="s">
        <v>309</v>
      </c>
      <c r="C45" s="4"/>
      <c r="D45" s="6">
        <f t="shared" ref="D45:J45" si="3">E45-1</f>
        <v>2017</v>
      </c>
      <c r="E45" s="6">
        <f t="shared" si="3"/>
        <v>2018</v>
      </c>
      <c r="F45" s="6">
        <f t="shared" si="3"/>
        <v>2019</v>
      </c>
      <c r="G45" s="6">
        <f t="shared" si="3"/>
        <v>2020</v>
      </c>
      <c r="H45" s="6">
        <f t="shared" si="3"/>
        <v>2021</v>
      </c>
      <c r="I45" s="6">
        <f t="shared" si="3"/>
        <v>2022</v>
      </c>
      <c r="J45" s="6">
        <f t="shared" si="3"/>
        <v>2023</v>
      </c>
      <c r="K45" s="6">
        <f>L45-1</f>
        <v>2024</v>
      </c>
      <c r="L45" s="6">
        <f>YEAR($N$2)-1</f>
        <v>2025</v>
      </c>
      <c r="M45" s="6" t="str" cm="1">
        <f t="array" ref="M45">_xlfn.IFS(MONTH($N$2)=3,"Q1 "&amp;YEAR($N$2),MONTH($N$2)=6,"YTD "&amp;YEAR($N$2),MONTH($N$2)=9,"YTD "&amp;YEAR($N$2),MONTH($N$2)=12,YEAR($N$2))</f>
        <v>YTD 2026</v>
      </c>
      <c r="N45" s="6" t="str" cm="1">
        <f t="array" ref="N45">_xlfn.IFS(MONTH($N$2)=6,"Q2 "&amp;YEAR($N$2),MONTH($N$2)=9,"Q3 "&amp;YEAR($N$2),MONTH($N$2)=12,"Q4 "&amp;YEAR($N$2),MONTH($N$2)=3,"")</f>
        <v>Q2 2026</v>
      </c>
      <c r="O45" s="1"/>
      <c r="P45" s="166"/>
      <c r="R45" s="1"/>
    </row>
    <row r="46" spans="1:18" ht="15" customHeight="1" thickBot="1" x14ac:dyDescent="0.35">
      <c r="A46" s="22"/>
      <c r="B46" s="17" t="s">
        <v>11</v>
      </c>
      <c r="C46" s="4"/>
      <c r="D46" s="163" t="s">
        <v>41</v>
      </c>
      <c r="E46" s="163" t="s">
        <v>41</v>
      </c>
      <c r="F46" s="163" t="s">
        <v>41</v>
      </c>
      <c r="G46" s="163" t="s">
        <v>41</v>
      </c>
      <c r="H46" s="163" t="s">
        <v>41</v>
      </c>
      <c r="I46" s="163" t="s">
        <v>41</v>
      </c>
      <c r="J46" s="163" t="s">
        <v>41</v>
      </c>
      <c r="K46" s="163" t="s">
        <v>41</v>
      </c>
      <c r="L46" s="163" t="s">
        <v>41</v>
      </c>
      <c r="M46" s="163" t="s">
        <v>41</v>
      </c>
      <c r="N46" s="163" t="s">
        <v>41</v>
      </c>
      <c r="O46" s="1"/>
      <c r="P46" s="157"/>
      <c r="R46" s="1"/>
    </row>
    <row r="47" spans="1:18" ht="15" customHeight="1" thickBot="1" x14ac:dyDescent="0.35">
      <c r="A47" s="22"/>
      <c r="B47" s="17" t="s">
        <v>12</v>
      </c>
      <c r="C47" s="4"/>
      <c r="D47" s="163" t="s">
        <v>41</v>
      </c>
      <c r="E47" s="163" t="s">
        <v>41</v>
      </c>
      <c r="F47" s="163" t="s">
        <v>41</v>
      </c>
      <c r="G47" s="163" t="s">
        <v>41</v>
      </c>
      <c r="H47" s="163" t="s">
        <v>41</v>
      </c>
      <c r="I47" s="163" t="s">
        <v>41</v>
      </c>
      <c r="J47" s="163" t="s">
        <v>41</v>
      </c>
      <c r="K47" s="163" t="s">
        <v>41</v>
      </c>
      <c r="L47" s="163" t="s">
        <v>41</v>
      </c>
      <c r="M47" s="163" t="s">
        <v>41</v>
      </c>
      <c r="N47" s="163" t="s">
        <v>41</v>
      </c>
      <c r="O47" s="1"/>
      <c r="P47" s="157"/>
      <c r="R47" s="1"/>
    </row>
    <row r="48" spans="1:18" ht="15" customHeight="1" thickBot="1" x14ac:dyDescent="0.35">
      <c r="A48" s="22"/>
      <c r="B48" s="17" t="s">
        <v>194</v>
      </c>
      <c r="C48" s="4"/>
      <c r="D48" s="163" t="s">
        <v>41</v>
      </c>
      <c r="E48" s="163" t="s">
        <v>41</v>
      </c>
      <c r="F48" s="163" t="s">
        <v>41</v>
      </c>
      <c r="G48" s="163" t="s">
        <v>41</v>
      </c>
      <c r="H48" s="163" t="s">
        <v>41</v>
      </c>
      <c r="I48" s="163" t="s">
        <v>41</v>
      </c>
      <c r="J48" s="163" t="s">
        <v>41</v>
      </c>
      <c r="K48" s="163" t="s">
        <v>41</v>
      </c>
      <c r="L48" s="163" t="s">
        <v>41</v>
      </c>
      <c r="M48" s="163" t="s">
        <v>41</v>
      </c>
      <c r="N48" s="163" t="s">
        <v>41</v>
      </c>
      <c r="O48" s="1"/>
      <c r="P48" s="157"/>
      <c r="R48" s="1"/>
    </row>
    <row r="49" spans="1:18" ht="15" customHeight="1" thickBot="1" x14ac:dyDescent="0.35">
      <c r="A49" s="22"/>
      <c r="B49" s="17" t="s">
        <v>13</v>
      </c>
      <c r="C49" s="4"/>
      <c r="D49" s="163" t="s">
        <v>41</v>
      </c>
      <c r="E49" s="163" t="s">
        <v>41</v>
      </c>
      <c r="F49" s="163" t="s">
        <v>41</v>
      </c>
      <c r="G49" s="163" t="s">
        <v>41</v>
      </c>
      <c r="H49" s="163" t="s">
        <v>41</v>
      </c>
      <c r="I49" s="163" t="s">
        <v>41</v>
      </c>
      <c r="J49" s="163" t="s">
        <v>41</v>
      </c>
      <c r="K49" s="163" t="s">
        <v>41</v>
      </c>
      <c r="L49" s="163" t="s">
        <v>41</v>
      </c>
      <c r="M49" s="163" t="s">
        <v>41</v>
      </c>
      <c r="N49" s="163" t="s">
        <v>41</v>
      </c>
      <c r="O49" s="1"/>
      <c r="P49" s="157"/>
      <c r="R49" s="1"/>
    </row>
    <row r="50" spans="1:18" ht="15" customHeight="1" thickBot="1" x14ac:dyDescent="0.35">
      <c r="A50" s="22"/>
      <c r="B50" s="17" t="s">
        <v>14</v>
      </c>
      <c r="C50" s="4"/>
      <c r="D50" s="163" t="s">
        <v>41</v>
      </c>
      <c r="E50" s="163" t="s">
        <v>41</v>
      </c>
      <c r="F50" s="163" t="s">
        <v>41</v>
      </c>
      <c r="G50" s="163" t="s">
        <v>41</v>
      </c>
      <c r="H50" s="163" t="s">
        <v>41</v>
      </c>
      <c r="I50" s="163" t="s">
        <v>41</v>
      </c>
      <c r="J50" s="163" t="s">
        <v>41</v>
      </c>
      <c r="K50" s="163" t="s">
        <v>41</v>
      </c>
      <c r="L50" s="163" t="s">
        <v>41</v>
      </c>
      <c r="M50" s="163" t="s">
        <v>41</v>
      </c>
      <c r="N50" s="163" t="s">
        <v>41</v>
      </c>
      <c r="O50" s="1"/>
      <c r="P50" s="157"/>
      <c r="R50" s="1"/>
    </row>
    <row r="51" spans="1:18" ht="14" thickBot="1" x14ac:dyDescent="0.35">
      <c r="A51" s="22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1"/>
      <c r="P51" s="157"/>
      <c r="R51" s="1"/>
    </row>
    <row r="52" spans="1:18" ht="15" customHeight="1" thickBot="1" x14ac:dyDescent="0.35">
      <c r="A52" s="22"/>
      <c r="B52" s="17" t="s">
        <v>195</v>
      </c>
      <c r="C52" s="4"/>
      <c r="D52" s="163" t="s">
        <v>41</v>
      </c>
      <c r="E52" s="163" t="s">
        <v>41</v>
      </c>
      <c r="F52" s="163" t="s">
        <v>41</v>
      </c>
      <c r="G52" s="163" t="s">
        <v>41</v>
      </c>
      <c r="H52" s="163" t="s">
        <v>41</v>
      </c>
      <c r="I52" s="163" t="s">
        <v>41</v>
      </c>
      <c r="J52" s="163" t="s">
        <v>41</v>
      </c>
      <c r="K52" s="163" t="s">
        <v>41</v>
      </c>
      <c r="L52" s="163" t="s">
        <v>41</v>
      </c>
      <c r="M52" s="163" t="s">
        <v>41</v>
      </c>
      <c r="N52" s="163" t="s">
        <v>41</v>
      </c>
      <c r="O52" s="1"/>
      <c r="P52" s="157"/>
      <c r="R52" s="1"/>
    </row>
    <row r="53" spans="1:18" ht="15" customHeight="1" thickBot="1" x14ac:dyDescent="0.35">
      <c r="A53" s="22"/>
      <c r="B53" s="17" t="s">
        <v>67</v>
      </c>
      <c r="C53" s="4"/>
      <c r="D53" s="163" t="s">
        <v>41</v>
      </c>
      <c r="E53" s="163" t="s">
        <v>41</v>
      </c>
      <c r="F53" s="163" t="s">
        <v>41</v>
      </c>
      <c r="G53" s="163" t="s">
        <v>41</v>
      </c>
      <c r="H53" s="163" t="s">
        <v>41</v>
      </c>
      <c r="I53" s="163" t="s">
        <v>41</v>
      </c>
      <c r="J53" s="163" t="s">
        <v>41</v>
      </c>
      <c r="K53" s="163" t="s">
        <v>41</v>
      </c>
      <c r="L53" s="163" t="s">
        <v>41</v>
      </c>
      <c r="M53" s="163" t="s">
        <v>41</v>
      </c>
      <c r="N53" s="163" t="s">
        <v>41</v>
      </c>
      <c r="O53" s="1"/>
      <c r="P53" s="157"/>
      <c r="R53" s="1"/>
    </row>
    <row r="54" spans="1:18" ht="15" customHeight="1" x14ac:dyDescent="0.3">
      <c r="A54" s="22"/>
      <c r="B54" s="1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1"/>
      <c r="P54" s="157"/>
      <c r="R54" s="1"/>
    </row>
    <row r="55" spans="1:18" ht="15" customHeight="1" thickBot="1" x14ac:dyDescent="0.35">
      <c r="A55" s="22"/>
      <c r="B55" s="103" t="s">
        <v>228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1"/>
      <c r="P55" s="157"/>
      <c r="R55" s="1"/>
    </row>
    <row r="56" spans="1:18" ht="15" customHeight="1" thickBot="1" x14ac:dyDescent="0.35">
      <c r="A56" s="22"/>
      <c r="B56" s="17" t="s">
        <v>249</v>
      </c>
      <c r="C56" s="4"/>
      <c r="D56" s="163" t="s">
        <v>41</v>
      </c>
      <c r="E56" s="163" t="s">
        <v>41</v>
      </c>
      <c r="F56" s="163" t="s">
        <v>41</v>
      </c>
      <c r="G56" s="163" t="s">
        <v>41</v>
      </c>
      <c r="H56" s="163" t="s">
        <v>41</v>
      </c>
      <c r="I56" s="163" t="s">
        <v>41</v>
      </c>
      <c r="J56" s="163" t="s">
        <v>41</v>
      </c>
      <c r="K56" s="163" t="s">
        <v>41</v>
      </c>
      <c r="L56" s="163" t="s">
        <v>41</v>
      </c>
      <c r="M56" s="163" t="s">
        <v>41</v>
      </c>
      <c r="N56" s="4"/>
      <c r="O56" s="1"/>
      <c r="P56" s="167" t="s">
        <v>229</v>
      </c>
      <c r="R56" s="1"/>
    </row>
    <row r="57" spans="1:18" ht="15" customHeight="1" thickBot="1" x14ac:dyDescent="0.35">
      <c r="A57" s="22"/>
      <c r="B57" s="17" t="s">
        <v>128</v>
      </c>
      <c r="C57" s="4"/>
      <c r="D57" s="163" t="s">
        <v>41</v>
      </c>
      <c r="E57" s="163" t="s">
        <v>41</v>
      </c>
      <c r="F57" s="163" t="s">
        <v>41</v>
      </c>
      <c r="G57" s="163" t="s">
        <v>41</v>
      </c>
      <c r="H57" s="163" t="s">
        <v>41</v>
      </c>
      <c r="I57" s="163" t="s">
        <v>41</v>
      </c>
      <c r="J57" s="163" t="s">
        <v>41</v>
      </c>
      <c r="K57" s="163" t="s">
        <v>41</v>
      </c>
      <c r="L57" s="163" t="s">
        <v>41</v>
      </c>
      <c r="M57" s="163" t="s">
        <v>41</v>
      </c>
      <c r="N57" s="4"/>
      <c r="O57" s="1"/>
      <c r="P57" s="167" t="s">
        <v>229</v>
      </c>
      <c r="R57" s="1"/>
    </row>
    <row r="58" spans="1:18" ht="15" customHeight="1" thickBot="1" x14ac:dyDescent="0.35">
      <c r="A58" s="22"/>
      <c r="B58" s="17" t="s">
        <v>181</v>
      </c>
      <c r="C58" s="4"/>
      <c r="D58" s="163" t="s">
        <v>41</v>
      </c>
      <c r="E58" s="163" t="s">
        <v>41</v>
      </c>
      <c r="F58" s="163" t="s">
        <v>41</v>
      </c>
      <c r="G58" s="163" t="s">
        <v>41</v>
      </c>
      <c r="H58" s="163" t="s">
        <v>41</v>
      </c>
      <c r="I58" s="163" t="s">
        <v>41</v>
      </c>
      <c r="J58" s="163" t="s">
        <v>41</v>
      </c>
      <c r="K58" s="163" t="s">
        <v>41</v>
      </c>
      <c r="L58" s="163" t="s">
        <v>41</v>
      </c>
      <c r="M58" s="163" t="s">
        <v>41</v>
      </c>
      <c r="N58" s="4"/>
      <c r="O58" s="1"/>
      <c r="P58" s="167" t="s">
        <v>229</v>
      </c>
      <c r="R58" s="1"/>
    </row>
    <row r="59" spans="1:18" ht="15" customHeight="1" thickBot="1" x14ac:dyDescent="0.35">
      <c r="A59" s="22"/>
      <c r="B59" s="17" t="s">
        <v>182</v>
      </c>
      <c r="C59" s="4"/>
      <c r="D59" s="163" t="s">
        <v>41</v>
      </c>
      <c r="E59" s="163" t="s">
        <v>41</v>
      </c>
      <c r="F59" s="163" t="s">
        <v>41</v>
      </c>
      <c r="G59" s="163" t="s">
        <v>41</v>
      </c>
      <c r="H59" s="163" t="s">
        <v>41</v>
      </c>
      <c r="I59" s="163" t="s">
        <v>41</v>
      </c>
      <c r="J59" s="163" t="s">
        <v>41</v>
      </c>
      <c r="K59" s="163" t="s">
        <v>41</v>
      </c>
      <c r="L59" s="163" t="s">
        <v>41</v>
      </c>
      <c r="M59" s="163" t="s">
        <v>41</v>
      </c>
      <c r="N59" s="4"/>
      <c r="O59" s="1"/>
      <c r="P59" s="167" t="s">
        <v>229</v>
      </c>
      <c r="R59" s="1"/>
    </row>
    <row r="60" spans="1:18" ht="15" customHeight="1" thickBot="1" x14ac:dyDescent="0.35">
      <c r="A60" s="22"/>
      <c r="B60" s="17" t="s">
        <v>23</v>
      </c>
      <c r="C60" s="4"/>
      <c r="D60" s="163" t="s">
        <v>41</v>
      </c>
      <c r="E60" s="163" t="s">
        <v>41</v>
      </c>
      <c r="F60" s="163" t="s">
        <v>41</v>
      </c>
      <c r="G60" s="163" t="s">
        <v>41</v>
      </c>
      <c r="H60" s="163" t="s">
        <v>41</v>
      </c>
      <c r="I60" s="163" t="s">
        <v>41</v>
      </c>
      <c r="J60" s="163" t="s">
        <v>41</v>
      </c>
      <c r="K60" s="163" t="s">
        <v>41</v>
      </c>
      <c r="L60" s="163" t="s">
        <v>41</v>
      </c>
      <c r="M60" s="163" t="s">
        <v>41</v>
      </c>
      <c r="N60" s="4"/>
      <c r="O60" s="1"/>
      <c r="P60" s="167" t="s">
        <v>229</v>
      </c>
      <c r="R60" s="1"/>
    </row>
    <row r="61" spans="1:18" ht="15" customHeight="1" x14ac:dyDescent="0.3">
      <c r="A61" s="22"/>
      <c r="B61" s="17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1"/>
      <c r="P61" s="167"/>
      <c r="R61" s="1"/>
    </row>
    <row r="62" spans="1:18" ht="15" customHeight="1" thickBot="1" x14ac:dyDescent="0.35">
      <c r="A62" s="22"/>
      <c r="B62" s="103" t="s">
        <v>238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1"/>
      <c r="P62" s="167"/>
      <c r="R62" s="1"/>
    </row>
    <row r="63" spans="1:18" ht="15" customHeight="1" thickBot="1" x14ac:dyDescent="0.35">
      <c r="A63" s="22"/>
      <c r="B63" s="98" t="s">
        <v>249</v>
      </c>
      <c r="C63" s="4"/>
      <c r="D63" s="163" t="s">
        <v>41</v>
      </c>
      <c r="E63" s="163" t="s">
        <v>41</v>
      </c>
      <c r="F63" s="163" t="s">
        <v>41</v>
      </c>
      <c r="G63" s="163" t="s">
        <v>41</v>
      </c>
      <c r="H63" s="163" t="s">
        <v>41</v>
      </c>
      <c r="I63" s="163" t="s">
        <v>41</v>
      </c>
      <c r="J63" s="163" t="s">
        <v>41</v>
      </c>
      <c r="K63" s="163" t="s">
        <v>41</v>
      </c>
      <c r="L63" s="163" t="s">
        <v>41</v>
      </c>
      <c r="M63" s="163" t="s">
        <v>41</v>
      </c>
      <c r="N63" s="4"/>
      <c r="O63" s="1"/>
      <c r="P63" s="167" t="s">
        <v>229</v>
      </c>
      <c r="R63" s="1"/>
    </row>
    <row r="64" spans="1:18" ht="15" customHeight="1" thickBot="1" x14ac:dyDescent="0.35">
      <c r="A64" s="22"/>
      <c r="B64" s="98" t="s">
        <v>128</v>
      </c>
      <c r="C64" s="4"/>
      <c r="D64" s="163" t="s">
        <v>41</v>
      </c>
      <c r="E64" s="163" t="s">
        <v>41</v>
      </c>
      <c r="F64" s="163" t="s">
        <v>41</v>
      </c>
      <c r="G64" s="163" t="s">
        <v>41</v>
      </c>
      <c r="H64" s="163" t="s">
        <v>41</v>
      </c>
      <c r="I64" s="163" t="s">
        <v>41</v>
      </c>
      <c r="J64" s="163" t="s">
        <v>41</v>
      </c>
      <c r="K64" s="163" t="s">
        <v>41</v>
      </c>
      <c r="L64" s="163" t="s">
        <v>41</v>
      </c>
      <c r="M64" s="163" t="s">
        <v>41</v>
      </c>
      <c r="N64" s="4"/>
      <c r="O64" s="1"/>
      <c r="P64" s="167" t="s">
        <v>229</v>
      </c>
      <c r="R64" s="1"/>
    </row>
    <row r="65" spans="1:18" ht="15" customHeight="1" thickBot="1" x14ac:dyDescent="0.35">
      <c r="A65" s="22"/>
      <c r="B65" s="98" t="s">
        <v>181</v>
      </c>
      <c r="C65" s="4"/>
      <c r="D65" s="163" t="s">
        <v>41</v>
      </c>
      <c r="E65" s="163" t="s">
        <v>41</v>
      </c>
      <c r="F65" s="163" t="s">
        <v>41</v>
      </c>
      <c r="G65" s="163" t="s">
        <v>41</v>
      </c>
      <c r="H65" s="163" t="s">
        <v>41</v>
      </c>
      <c r="I65" s="163" t="s">
        <v>41</v>
      </c>
      <c r="J65" s="163" t="s">
        <v>41</v>
      </c>
      <c r="K65" s="163" t="s">
        <v>41</v>
      </c>
      <c r="L65" s="163" t="s">
        <v>41</v>
      </c>
      <c r="M65" s="163" t="s">
        <v>41</v>
      </c>
      <c r="N65" s="4"/>
      <c r="O65" s="1"/>
      <c r="P65" s="167" t="s">
        <v>229</v>
      </c>
      <c r="R65" s="1"/>
    </row>
    <row r="66" spans="1:18" ht="15" customHeight="1" thickBot="1" x14ac:dyDescent="0.35">
      <c r="A66" s="22"/>
      <c r="B66" s="98" t="s">
        <v>182</v>
      </c>
      <c r="C66" s="4"/>
      <c r="D66" s="163" t="s">
        <v>41</v>
      </c>
      <c r="E66" s="163" t="s">
        <v>41</v>
      </c>
      <c r="F66" s="163" t="s">
        <v>41</v>
      </c>
      <c r="G66" s="163" t="s">
        <v>41</v>
      </c>
      <c r="H66" s="163" t="s">
        <v>41</v>
      </c>
      <c r="I66" s="163" t="s">
        <v>41</v>
      </c>
      <c r="J66" s="163" t="s">
        <v>41</v>
      </c>
      <c r="K66" s="163" t="s">
        <v>41</v>
      </c>
      <c r="L66" s="163" t="s">
        <v>41</v>
      </c>
      <c r="M66" s="163" t="s">
        <v>41</v>
      </c>
      <c r="N66" s="4"/>
      <c r="O66" s="1"/>
      <c r="P66" s="167" t="s">
        <v>229</v>
      </c>
      <c r="R66" s="1"/>
    </row>
    <row r="67" spans="1:18" ht="15" customHeight="1" thickBot="1" x14ac:dyDescent="0.35">
      <c r="A67" s="22"/>
      <c r="B67" s="98" t="s">
        <v>23</v>
      </c>
      <c r="C67" s="4"/>
      <c r="D67" s="163" t="s">
        <v>41</v>
      </c>
      <c r="E67" s="163" t="s">
        <v>41</v>
      </c>
      <c r="F67" s="163" t="s">
        <v>41</v>
      </c>
      <c r="G67" s="163" t="s">
        <v>41</v>
      </c>
      <c r="H67" s="163" t="s">
        <v>41</v>
      </c>
      <c r="I67" s="163" t="s">
        <v>41</v>
      </c>
      <c r="J67" s="163" t="s">
        <v>41</v>
      </c>
      <c r="K67" s="163" t="s">
        <v>41</v>
      </c>
      <c r="L67" s="163" t="s">
        <v>41</v>
      </c>
      <c r="M67" s="163" t="s">
        <v>41</v>
      </c>
      <c r="N67" s="4"/>
      <c r="O67" s="1"/>
      <c r="P67" s="167" t="s">
        <v>229</v>
      </c>
      <c r="R67" s="1"/>
    </row>
    <row r="68" spans="1:18" ht="15" customHeight="1" thickBot="1" x14ac:dyDescent="0.35">
      <c r="A68" s="22"/>
      <c r="B68" s="17" t="s">
        <v>239</v>
      </c>
      <c r="C68" s="4"/>
      <c r="D68" s="163" t="s">
        <v>41</v>
      </c>
      <c r="E68" s="163" t="s">
        <v>41</v>
      </c>
      <c r="F68" s="163" t="s">
        <v>41</v>
      </c>
      <c r="G68" s="163" t="s">
        <v>41</v>
      </c>
      <c r="H68" s="163" t="s">
        <v>41</v>
      </c>
      <c r="I68" s="163" t="s">
        <v>41</v>
      </c>
      <c r="J68" s="163" t="s">
        <v>41</v>
      </c>
      <c r="K68" s="163" t="s">
        <v>41</v>
      </c>
      <c r="L68" s="163" t="s">
        <v>41</v>
      </c>
      <c r="M68" s="163" t="s">
        <v>41</v>
      </c>
      <c r="N68" s="4"/>
      <c r="O68" s="1"/>
      <c r="P68" s="167"/>
      <c r="R68" s="1"/>
    </row>
    <row r="69" spans="1:18" ht="14" thickBot="1" x14ac:dyDescent="0.35">
      <c r="A69" s="22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126"/>
      <c r="O69" s="1"/>
      <c r="P69" s="157"/>
      <c r="R69" s="1"/>
    </row>
    <row r="70" spans="1:18" ht="14" thickTop="1" x14ac:dyDescent="0.3">
      <c r="A70" s="21">
        <v>3</v>
      </c>
      <c r="B70" s="11" t="s">
        <v>301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8"/>
      <c r="O70" s="1"/>
      <c r="P70" s="157"/>
      <c r="R70" s="1"/>
    </row>
    <row r="71" spans="1:18" ht="6" customHeight="1" x14ac:dyDescent="0.3">
      <c r="A71" s="22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1"/>
      <c r="P71" s="157"/>
      <c r="R71" s="1"/>
    </row>
    <row r="72" spans="1:18" ht="12.75" customHeight="1" x14ac:dyDescent="0.3">
      <c r="A72" s="22"/>
      <c r="B72" s="4"/>
      <c r="C72" s="4"/>
      <c r="D72" s="6">
        <f t="shared" ref="D72:J72" si="4">E72-1</f>
        <v>2017</v>
      </c>
      <c r="E72" s="6">
        <f t="shared" si="4"/>
        <v>2018</v>
      </c>
      <c r="F72" s="6">
        <f t="shared" si="4"/>
        <v>2019</v>
      </c>
      <c r="G72" s="6">
        <f t="shared" si="4"/>
        <v>2020</v>
      </c>
      <c r="H72" s="6">
        <f t="shared" si="4"/>
        <v>2021</v>
      </c>
      <c r="I72" s="6">
        <f t="shared" si="4"/>
        <v>2022</v>
      </c>
      <c r="J72" s="6">
        <f t="shared" si="4"/>
        <v>2023</v>
      </c>
      <c r="K72" s="6">
        <f>L72-1</f>
        <v>2024</v>
      </c>
      <c r="L72" s="6">
        <f>YEAR($N$2)-1</f>
        <v>2025</v>
      </c>
      <c r="M72" s="6" t="str" cm="1">
        <f t="array" ref="M72">_xlfn.IFS(MONTH($N$2)=3,"Q1 "&amp;YEAR($N$2),MONTH($N$2)=6,"YTD "&amp;YEAR($N$2),MONTH($N$2)=9,"YTD "&amp;YEAR($N$2),MONTH($N$2)=12,YEAR($N$2))</f>
        <v>YTD 2026</v>
      </c>
      <c r="N72" s="6"/>
      <c r="O72" s="1"/>
      <c r="P72" s="157"/>
      <c r="R72" s="1"/>
    </row>
    <row r="73" spans="1:18" x14ac:dyDescent="0.3">
      <c r="A73" s="22"/>
      <c r="B73" s="7" t="s">
        <v>188</v>
      </c>
      <c r="C73" s="4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"/>
      <c r="P73" s="157"/>
      <c r="R73" s="1"/>
    </row>
    <row r="74" spans="1:18" ht="15" customHeight="1" thickBot="1" x14ac:dyDescent="0.35">
      <c r="A74" s="22"/>
      <c r="B74" s="99" t="s">
        <v>249</v>
      </c>
      <c r="C74" s="4"/>
      <c r="D74" s="101">
        <f>IF(YEAR('Firm &amp; Fund Overview'!$F$23)&lt;='Fund-Level Data'!D72,SUM('Fund-Level Data'!D75:D80),"N/A")</f>
        <v>0</v>
      </c>
      <c r="E74" s="101">
        <f>IF(YEAR('Firm &amp; Fund Overview'!$F$23)&lt;='Fund-Level Data'!E72,SUM('Fund-Level Data'!E75:E80),"N/A")</f>
        <v>0</v>
      </c>
      <c r="F74" s="101">
        <f>IF(YEAR('Firm &amp; Fund Overview'!$F$23)&lt;='Fund-Level Data'!F72,SUM('Fund-Level Data'!F75:F80),"N/A")</f>
        <v>0</v>
      </c>
      <c r="G74" s="101">
        <f>IF(YEAR('Firm &amp; Fund Overview'!$F$23)&lt;='Fund-Level Data'!G72,SUM('Fund-Level Data'!G75:G80),"N/A")</f>
        <v>0</v>
      </c>
      <c r="H74" s="101">
        <f>IF(YEAR('Firm &amp; Fund Overview'!$F$23)&lt;='Fund-Level Data'!H72,SUM('Fund-Level Data'!H75:H80),"N/A")</f>
        <v>0</v>
      </c>
      <c r="I74" s="101">
        <f>IF(YEAR('Firm &amp; Fund Overview'!$F$23)&lt;='Fund-Level Data'!I72,SUM('Fund-Level Data'!I75:I80),"N/A")</f>
        <v>0</v>
      </c>
      <c r="J74" s="101">
        <f>IF(YEAR('Firm &amp; Fund Overview'!$F$23)&lt;='Fund-Level Data'!J72,SUM('Fund-Level Data'!J75:J80),"N/A")</f>
        <v>0</v>
      </c>
      <c r="K74" s="101">
        <f>IF(YEAR('Firm &amp; Fund Overview'!$F$23)&lt;='Fund-Level Data'!K72,SUM('Fund-Level Data'!K75:K80),"N/A")</f>
        <v>0</v>
      </c>
      <c r="L74" s="101">
        <f>IF(YEAR('Firm &amp; Fund Overview'!$F$23)&lt;='Fund-Level Data'!L72,SUM('Fund-Level Data'!L75:L80),"N/A")</f>
        <v>0</v>
      </c>
      <c r="M74" s="101">
        <f>IF(YEAR('Firm &amp; Fund Overview'!$F$23)&lt;='Fund-Level Data'!M72,SUM('Fund-Level Data'!M75:M80),"N/A")</f>
        <v>0</v>
      </c>
      <c r="N74" s="16"/>
      <c r="O74" s="1"/>
      <c r="P74" s="157"/>
      <c r="R74" s="1"/>
    </row>
    <row r="75" spans="1:18" ht="15" customHeight="1" thickBot="1" x14ac:dyDescent="0.35">
      <c r="A75" s="22"/>
      <c r="B75" s="98" t="s">
        <v>196</v>
      </c>
      <c r="C75" s="4"/>
      <c r="D75" s="163">
        <v>0</v>
      </c>
      <c r="E75" s="163">
        <v>0</v>
      </c>
      <c r="F75" s="163">
        <v>0</v>
      </c>
      <c r="G75" s="163">
        <v>0</v>
      </c>
      <c r="H75" s="163">
        <v>0</v>
      </c>
      <c r="I75" s="163">
        <v>0</v>
      </c>
      <c r="J75" s="163">
        <v>0</v>
      </c>
      <c r="K75" s="163">
        <v>0</v>
      </c>
      <c r="L75" s="163">
        <v>0</v>
      </c>
      <c r="M75" s="163">
        <v>0</v>
      </c>
      <c r="N75" s="16"/>
      <c r="O75" s="1"/>
      <c r="P75" s="167" t="s">
        <v>211</v>
      </c>
      <c r="R75" s="1"/>
    </row>
    <row r="76" spans="1:18" ht="15" customHeight="1" thickBot="1" x14ac:dyDescent="0.35">
      <c r="A76" s="22"/>
      <c r="B76" s="98" t="s">
        <v>254</v>
      </c>
      <c r="C76" s="4"/>
      <c r="D76" s="163">
        <v>0</v>
      </c>
      <c r="E76" s="163">
        <v>0</v>
      </c>
      <c r="F76" s="163">
        <v>0</v>
      </c>
      <c r="G76" s="163">
        <v>0</v>
      </c>
      <c r="H76" s="163">
        <v>0</v>
      </c>
      <c r="I76" s="163">
        <v>0</v>
      </c>
      <c r="J76" s="163">
        <v>0</v>
      </c>
      <c r="K76" s="163">
        <v>0</v>
      </c>
      <c r="L76" s="163">
        <v>0</v>
      </c>
      <c r="M76" s="163">
        <v>0</v>
      </c>
      <c r="N76" s="16"/>
      <c r="O76" s="1"/>
      <c r="P76" s="167" t="s">
        <v>250</v>
      </c>
      <c r="R76" s="1"/>
    </row>
    <row r="77" spans="1:18" ht="15" customHeight="1" thickBot="1" x14ac:dyDescent="0.35">
      <c r="A77" s="22"/>
      <c r="B77" s="98" t="s">
        <v>252</v>
      </c>
      <c r="C77" s="4"/>
      <c r="D77" s="163">
        <v>0</v>
      </c>
      <c r="E77" s="163">
        <v>0</v>
      </c>
      <c r="F77" s="163">
        <v>0</v>
      </c>
      <c r="G77" s="163">
        <v>0</v>
      </c>
      <c r="H77" s="163">
        <v>0</v>
      </c>
      <c r="I77" s="163">
        <v>0</v>
      </c>
      <c r="J77" s="163">
        <v>0</v>
      </c>
      <c r="K77" s="163">
        <v>0</v>
      </c>
      <c r="L77" s="163">
        <v>0</v>
      </c>
      <c r="M77" s="163">
        <v>0</v>
      </c>
      <c r="N77" s="16"/>
      <c r="O77" s="1"/>
      <c r="P77" s="167" t="s">
        <v>212</v>
      </c>
      <c r="R77" s="1"/>
    </row>
    <row r="78" spans="1:18" ht="15" customHeight="1" thickBot="1" x14ac:dyDescent="0.35">
      <c r="A78" s="22"/>
      <c r="B78" s="98" t="s">
        <v>253</v>
      </c>
      <c r="C78" s="4"/>
      <c r="D78" s="163">
        <v>0</v>
      </c>
      <c r="E78" s="163">
        <v>0</v>
      </c>
      <c r="F78" s="163">
        <v>0</v>
      </c>
      <c r="G78" s="163">
        <v>0</v>
      </c>
      <c r="H78" s="163">
        <v>0</v>
      </c>
      <c r="I78" s="163">
        <v>0</v>
      </c>
      <c r="J78" s="163">
        <v>0</v>
      </c>
      <c r="K78" s="163">
        <v>0</v>
      </c>
      <c r="L78" s="163">
        <v>0</v>
      </c>
      <c r="M78" s="163">
        <v>0</v>
      </c>
      <c r="N78" s="16"/>
      <c r="O78" s="1"/>
      <c r="P78" s="167" t="s">
        <v>213</v>
      </c>
      <c r="R78" s="1"/>
    </row>
    <row r="79" spans="1:18" ht="15" customHeight="1" thickBot="1" x14ac:dyDescent="0.35">
      <c r="A79" s="22"/>
      <c r="B79" s="98" t="s">
        <v>209</v>
      </c>
      <c r="C79" s="4"/>
      <c r="D79" s="163">
        <v>0</v>
      </c>
      <c r="E79" s="163">
        <v>0</v>
      </c>
      <c r="F79" s="163">
        <v>0</v>
      </c>
      <c r="G79" s="163">
        <v>0</v>
      </c>
      <c r="H79" s="163">
        <v>0</v>
      </c>
      <c r="I79" s="163">
        <v>0</v>
      </c>
      <c r="J79" s="163">
        <v>0</v>
      </c>
      <c r="K79" s="163">
        <v>0</v>
      </c>
      <c r="L79" s="163">
        <v>0</v>
      </c>
      <c r="M79" s="163">
        <v>0</v>
      </c>
      <c r="N79" s="16"/>
      <c r="O79" s="1"/>
      <c r="P79" s="157"/>
      <c r="R79" s="1"/>
    </row>
    <row r="80" spans="1:18" ht="15" customHeight="1" thickBot="1" x14ac:dyDescent="0.35">
      <c r="A80" s="22"/>
      <c r="B80" s="98" t="s">
        <v>210</v>
      </c>
      <c r="C80" s="4"/>
      <c r="D80" s="163">
        <v>0</v>
      </c>
      <c r="E80" s="163">
        <v>0</v>
      </c>
      <c r="F80" s="163">
        <v>0</v>
      </c>
      <c r="G80" s="163">
        <v>0</v>
      </c>
      <c r="H80" s="163">
        <v>0</v>
      </c>
      <c r="I80" s="163">
        <v>0</v>
      </c>
      <c r="J80" s="163">
        <v>0</v>
      </c>
      <c r="K80" s="163">
        <v>0</v>
      </c>
      <c r="L80" s="163">
        <v>0</v>
      </c>
      <c r="M80" s="163">
        <v>0</v>
      </c>
      <c r="N80" s="16"/>
      <c r="O80" s="1"/>
      <c r="P80" s="157"/>
      <c r="R80" s="1"/>
    </row>
    <row r="81" spans="1:18" ht="15" customHeight="1" x14ac:dyDescent="0.3">
      <c r="A81" s="22"/>
      <c r="B81" s="98"/>
      <c r="C81" s="4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6"/>
      <c r="O81" s="1"/>
      <c r="P81" s="167"/>
      <c r="R81" s="1"/>
    </row>
    <row r="82" spans="1:18" ht="15" customHeight="1" thickBot="1" x14ac:dyDescent="0.35">
      <c r="A82" s="22"/>
      <c r="B82" s="99" t="s">
        <v>128</v>
      </c>
      <c r="C82" s="4"/>
      <c r="D82" s="101">
        <f>IF(YEAR('Firm &amp; Fund Overview'!$F$23)&lt;='Fund-Level Data'!D72,SUM('Fund-Level Data'!D83:D85),"N/A")</f>
        <v>0</v>
      </c>
      <c r="E82" s="101">
        <f>IF(YEAR('Firm &amp; Fund Overview'!$F$23)&lt;='Fund-Level Data'!E72,SUM('Fund-Level Data'!E83:E85),"N/A")</f>
        <v>0</v>
      </c>
      <c r="F82" s="101">
        <f>IF(YEAR('Firm &amp; Fund Overview'!$F$23)&lt;='Fund-Level Data'!F72,SUM('Fund-Level Data'!F83:F85),"N/A")</f>
        <v>0</v>
      </c>
      <c r="G82" s="101">
        <f>IF(YEAR('Firm &amp; Fund Overview'!$F$23)&lt;='Fund-Level Data'!G72,SUM('Fund-Level Data'!G83:G85),"N/A")</f>
        <v>0</v>
      </c>
      <c r="H82" s="101">
        <f>IF(YEAR('Firm &amp; Fund Overview'!$F$23)&lt;='Fund-Level Data'!H72,SUM('Fund-Level Data'!H83:H85),"N/A")</f>
        <v>0</v>
      </c>
      <c r="I82" s="101">
        <f>IF(YEAR('Firm &amp; Fund Overview'!$F$23)&lt;='Fund-Level Data'!I72,SUM('Fund-Level Data'!I83:I85),"N/A")</f>
        <v>0</v>
      </c>
      <c r="J82" s="101">
        <f>IF(YEAR('Firm &amp; Fund Overview'!$F$23)&lt;='Fund-Level Data'!J72,SUM('Fund-Level Data'!J83:J85),"N/A")</f>
        <v>0</v>
      </c>
      <c r="K82" s="101">
        <f>IF(YEAR('Firm &amp; Fund Overview'!$F$23)&lt;='Fund-Level Data'!K72,SUM('Fund-Level Data'!K83:K85),"N/A")</f>
        <v>0</v>
      </c>
      <c r="L82" s="101">
        <f>IF(YEAR('Firm &amp; Fund Overview'!$F$23)&lt;='Fund-Level Data'!L72,SUM('Fund-Level Data'!L83:L85),"N/A")</f>
        <v>0</v>
      </c>
      <c r="M82" s="101">
        <f>IF(YEAR('Firm &amp; Fund Overview'!$F$23)&lt;='Fund-Level Data'!M72,SUM('Fund-Level Data'!M83:M85),"N/A")</f>
        <v>0</v>
      </c>
      <c r="N82" s="16"/>
      <c r="O82" s="1"/>
      <c r="P82" s="167"/>
      <c r="R82" s="1"/>
    </row>
    <row r="83" spans="1:18" ht="15" customHeight="1" thickBot="1" x14ac:dyDescent="0.35">
      <c r="A83" s="22"/>
      <c r="B83" s="98" t="s">
        <v>197</v>
      </c>
      <c r="C83" s="4"/>
      <c r="D83" s="163">
        <v>0</v>
      </c>
      <c r="E83" s="163">
        <v>0</v>
      </c>
      <c r="F83" s="163">
        <v>0</v>
      </c>
      <c r="G83" s="163">
        <v>0</v>
      </c>
      <c r="H83" s="163">
        <v>0</v>
      </c>
      <c r="I83" s="163">
        <v>0</v>
      </c>
      <c r="J83" s="163">
        <v>0</v>
      </c>
      <c r="K83" s="163">
        <v>0</v>
      </c>
      <c r="L83" s="163">
        <v>0</v>
      </c>
      <c r="M83" s="163">
        <v>0</v>
      </c>
      <c r="N83" s="16"/>
      <c r="O83" s="1"/>
      <c r="P83" s="167" t="s">
        <v>214</v>
      </c>
      <c r="R83" s="1"/>
    </row>
    <row r="84" spans="1:18" ht="15" customHeight="1" thickBot="1" x14ac:dyDescent="0.35">
      <c r="A84" s="22"/>
      <c r="B84" s="98" t="s">
        <v>207</v>
      </c>
      <c r="C84" s="4"/>
      <c r="D84" s="163">
        <v>0</v>
      </c>
      <c r="E84" s="163">
        <v>0</v>
      </c>
      <c r="F84" s="163">
        <v>0</v>
      </c>
      <c r="G84" s="163">
        <v>0</v>
      </c>
      <c r="H84" s="163">
        <v>0</v>
      </c>
      <c r="I84" s="163">
        <v>0</v>
      </c>
      <c r="J84" s="163">
        <v>0</v>
      </c>
      <c r="K84" s="163">
        <v>0</v>
      </c>
      <c r="L84" s="163">
        <v>0</v>
      </c>
      <c r="M84" s="163">
        <v>0</v>
      </c>
      <c r="N84" s="16"/>
      <c r="O84" s="1"/>
      <c r="P84" s="157"/>
      <c r="R84" s="1"/>
    </row>
    <row r="85" spans="1:18" ht="15" customHeight="1" thickBot="1" x14ac:dyDescent="0.35">
      <c r="A85" s="22"/>
      <c r="B85" s="98" t="s">
        <v>198</v>
      </c>
      <c r="C85" s="4"/>
      <c r="D85" s="163">
        <v>0</v>
      </c>
      <c r="E85" s="163">
        <v>0</v>
      </c>
      <c r="F85" s="163">
        <v>0</v>
      </c>
      <c r="G85" s="163">
        <v>0</v>
      </c>
      <c r="H85" s="163">
        <v>0</v>
      </c>
      <c r="I85" s="163">
        <v>0</v>
      </c>
      <c r="J85" s="163">
        <v>0</v>
      </c>
      <c r="K85" s="163">
        <v>0</v>
      </c>
      <c r="L85" s="163">
        <v>0</v>
      </c>
      <c r="M85" s="163">
        <v>0</v>
      </c>
      <c r="N85" s="16"/>
      <c r="O85" s="1"/>
      <c r="P85" s="167" t="s">
        <v>221</v>
      </c>
      <c r="R85" s="1"/>
    </row>
    <row r="86" spans="1:18" ht="15" customHeight="1" x14ac:dyDescent="0.3">
      <c r="A86" s="22"/>
      <c r="B86" s="98"/>
      <c r="C86" s="4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6"/>
      <c r="O86" s="1"/>
      <c r="P86" s="167"/>
      <c r="R86" s="1"/>
    </row>
    <row r="87" spans="1:18" ht="15" customHeight="1" thickBot="1" x14ac:dyDescent="0.35">
      <c r="A87" s="22"/>
      <c r="B87" s="99" t="s">
        <v>181</v>
      </c>
      <c r="C87" s="4"/>
      <c r="D87" s="101">
        <f>IF(YEAR('Firm &amp; Fund Overview'!$F$23)&lt;='Fund-Level Data'!D72,SUM('Fund-Level Data'!D88:D91),"N/A")</f>
        <v>0</v>
      </c>
      <c r="E87" s="101">
        <f>IF(YEAR('Firm &amp; Fund Overview'!$F$23)&lt;='Fund-Level Data'!E72,SUM('Fund-Level Data'!E88:E91),"N/A")</f>
        <v>0</v>
      </c>
      <c r="F87" s="101">
        <f>IF(YEAR('Firm &amp; Fund Overview'!$F$23)&lt;='Fund-Level Data'!F72,SUM('Fund-Level Data'!F88:F91),"N/A")</f>
        <v>0</v>
      </c>
      <c r="G87" s="101">
        <f>IF(YEAR('Firm &amp; Fund Overview'!$F$23)&lt;='Fund-Level Data'!G72,SUM('Fund-Level Data'!G88:G91),"N/A")</f>
        <v>0</v>
      </c>
      <c r="H87" s="101">
        <f>IF(YEAR('Firm &amp; Fund Overview'!$F$23)&lt;='Fund-Level Data'!H72,SUM('Fund-Level Data'!H88:H91),"N/A")</f>
        <v>0</v>
      </c>
      <c r="I87" s="101">
        <f>IF(YEAR('Firm &amp; Fund Overview'!$F$23)&lt;='Fund-Level Data'!I72,SUM('Fund-Level Data'!I88:I91),"N/A")</f>
        <v>0</v>
      </c>
      <c r="J87" s="101">
        <f>IF(YEAR('Firm &amp; Fund Overview'!$F$23)&lt;='Fund-Level Data'!J72,SUM('Fund-Level Data'!J88:J91),"N/A")</f>
        <v>0</v>
      </c>
      <c r="K87" s="101">
        <f>IF(YEAR('Firm &amp; Fund Overview'!$F$23)&lt;='Fund-Level Data'!K72,SUM('Fund-Level Data'!K88:K91),"N/A")</f>
        <v>0</v>
      </c>
      <c r="L87" s="101">
        <f>IF(YEAR('Firm &amp; Fund Overview'!$F$23)&lt;='Fund-Level Data'!L72,SUM('Fund-Level Data'!L88:L91),"N/A")</f>
        <v>0</v>
      </c>
      <c r="M87" s="101">
        <f>IF(YEAR('Firm &amp; Fund Overview'!$F$23)&lt;='Fund-Level Data'!M72,SUM('Fund-Level Data'!M88:M91),"N/A")</f>
        <v>0</v>
      </c>
      <c r="N87" s="16"/>
      <c r="O87" s="1"/>
      <c r="P87" s="157"/>
      <c r="R87" s="1"/>
    </row>
    <row r="88" spans="1:18" ht="15" customHeight="1" thickBot="1" x14ac:dyDescent="0.35">
      <c r="A88" s="22"/>
      <c r="B88" s="98" t="s">
        <v>199</v>
      </c>
      <c r="C88" s="4"/>
      <c r="D88" s="163">
        <v>0</v>
      </c>
      <c r="E88" s="163">
        <v>0</v>
      </c>
      <c r="F88" s="163">
        <v>0</v>
      </c>
      <c r="G88" s="163">
        <v>0</v>
      </c>
      <c r="H88" s="163">
        <v>0</v>
      </c>
      <c r="I88" s="163">
        <v>0</v>
      </c>
      <c r="J88" s="163">
        <v>0</v>
      </c>
      <c r="K88" s="163">
        <v>0</v>
      </c>
      <c r="L88" s="163">
        <v>0</v>
      </c>
      <c r="M88" s="163">
        <v>0</v>
      </c>
      <c r="N88" s="16"/>
      <c r="O88" s="1"/>
      <c r="P88" s="157"/>
      <c r="R88" s="1"/>
    </row>
    <row r="89" spans="1:18" ht="15" customHeight="1" thickBot="1" x14ac:dyDescent="0.35">
      <c r="A89" s="22"/>
      <c r="B89" s="98" t="s">
        <v>200</v>
      </c>
      <c r="C89" s="4"/>
      <c r="D89" s="163">
        <v>0</v>
      </c>
      <c r="E89" s="163">
        <v>0</v>
      </c>
      <c r="F89" s="163">
        <v>0</v>
      </c>
      <c r="G89" s="163">
        <v>0</v>
      </c>
      <c r="H89" s="163">
        <v>0</v>
      </c>
      <c r="I89" s="163">
        <v>0</v>
      </c>
      <c r="J89" s="163">
        <v>0</v>
      </c>
      <c r="K89" s="163">
        <v>0</v>
      </c>
      <c r="L89" s="163">
        <v>0</v>
      </c>
      <c r="M89" s="163">
        <v>0</v>
      </c>
      <c r="N89" s="16"/>
      <c r="O89" s="1"/>
      <c r="P89" s="167" t="s">
        <v>215</v>
      </c>
      <c r="R89" s="1"/>
    </row>
    <row r="90" spans="1:18" ht="15" customHeight="1" thickBot="1" x14ac:dyDescent="0.35">
      <c r="A90" s="22"/>
      <c r="B90" s="98" t="s">
        <v>201</v>
      </c>
      <c r="C90" s="4"/>
      <c r="D90" s="163">
        <v>0</v>
      </c>
      <c r="E90" s="163">
        <v>0</v>
      </c>
      <c r="F90" s="163">
        <v>0</v>
      </c>
      <c r="G90" s="163">
        <v>0</v>
      </c>
      <c r="H90" s="163">
        <v>0</v>
      </c>
      <c r="I90" s="163">
        <v>0</v>
      </c>
      <c r="J90" s="163">
        <v>0</v>
      </c>
      <c r="K90" s="163">
        <v>0</v>
      </c>
      <c r="L90" s="163">
        <v>0</v>
      </c>
      <c r="M90" s="163">
        <v>0</v>
      </c>
      <c r="N90" s="16"/>
      <c r="O90" s="1"/>
      <c r="P90" s="167" t="s">
        <v>216</v>
      </c>
      <c r="R90" s="1"/>
    </row>
    <row r="91" spans="1:18" ht="15" customHeight="1" thickBot="1" x14ac:dyDescent="0.35">
      <c r="A91" s="22"/>
      <c r="B91" s="98" t="s">
        <v>202</v>
      </c>
      <c r="C91" s="4"/>
      <c r="D91" s="163">
        <v>0</v>
      </c>
      <c r="E91" s="163">
        <v>0</v>
      </c>
      <c r="F91" s="163">
        <v>0</v>
      </c>
      <c r="G91" s="163">
        <v>0</v>
      </c>
      <c r="H91" s="163">
        <v>0</v>
      </c>
      <c r="I91" s="163">
        <v>0</v>
      </c>
      <c r="J91" s="163">
        <v>0</v>
      </c>
      <c r="K91" s="163">
        <v>0</v>
      </c>
      <c r="L91" s="163">
        <v>0</v>
      </c>
      <c r="M91" s="163">
        <v>0</v>
      </c>
      <c r="N91" s="16"/>
      <c r="O91" s="1"/>
      <c r="P91" s="167" t="s">
        <v>217</v>
      </c>
      <c r="R91" s="1"/>
    </row>
    <row r="92" spans="1:18" ht="15" customHeight="1" x14ac:dyDescent="0.3">
      <c r="A92" s="22"/>
      <c r="B92" s="98"/>
      <c r="C92" s="4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6"/>
      <c r="O92" s="1"/>
      <c r="P92" s="167"/>
      <c r="R92" s="1"/>
    </row>
    <row r="93" spans="1:18" ht="15" customHeight="1" thickBot="1" x14ac:dyDescent="0.35">
      <c r="A93" s="22"/>
      <c r="B93" s="99" t="s">
        <v>182</v>
      </c>
      <c r="C93" s="4"/>
      <c r="D93" s="101">
        <f>IF(YEAR('Firm &amp; Fund Overview'!$F$23)&lt;='Fund-Level Data'!D72,SUM('Fund-Level Data'!D94:D96),"N/A")</f>
        <v>0</v>
      </c>
      <c r="E93" s="101">
        <f>IF(YEAR('Firm &amp; Fund Overview'!$F$23)&lt;='Fund-Level Data'!E72,SUM('Fund-Level Data'!E94:E96),"N/A")</f>
        <v>0</v>
      </c>
      <c r="F93" s="101">
        <f>IF(YEAR('Firm &amp; Fund Overview'!$F$23)&lt;='Fund-Level Data'!F72,SUM('Fund-Level Data'!F94:F96),"N/A")</f>
        <v>0</v>
      </c>
      <c r="G93" s="101">
        <f>IF(YEAR('Firm &amp; Fund Overview'!$F$23)&lt;='Fund-Level Data'!G72,SUM('Fund-Level Data'!G94:G96),"N/A")</f>
        <v>0</v>
      </c>
      <c r="H93" s="101">
        <f>IF(YEAR('Firm &amp; Fund Overview'!$F$23)&lt;='Fund-Level Data'!H72,SUM('Fund-Level Data'!H94:H96),"N/A")</f>
        <v>0</v>
      </c>
      <c r="I93" s="101">
        <f>IF(YEAR('Firm &amp; Fund Overview'!$F$23)&lt;='Fund-Level Data'!I72,SUM('Fund-Level Data'!I94:I96),"N/A")</f>
        <v>0</v>
      </c>
      <c r="J93" s="101">
        <f>IF(YEAR('Firm &amp; Fund Overview'!$F$23)&lt;='Fund-Level Data'!J72,SUM('Fund-Level Data'!J94:J96),"N/A")</f>
        <v>0</v>
      </c>
      <c r="K93" s="101">
        <f>IF(YEAR('Firm &amp; Fund Overview'!$F$23)&lt;='Fund-Level Data'!K72,SUM('Fund-Level Data'!K94:K96),"N/A")</f>
        <v>0</v>
      </c>
      <c r="L93" s="101">
        <f>IF(YEAR('Firm &amp; Fund Overview'!$F$23)&lt;='Fund-Level Data'!L72,SUM('Fund-Level Data'!L94:L96),"N/A")</f>
        <v>0</v>
      </c>
      <c r="M93" s="101">
        <f>IF(YEAR('Firm &amp; Fund Overview'!$F$23)&lt;='Fund-Level Data'!M72,SUM('Fund-Level Data'!M94:M96),"N/A")</f>
        <v>0</v>
      </c>
      <c r="N93" s="16"/>
      <c r="O93" s="1"/>
      <c r="P93" s="167"/>
      <c r="R93" s="1"/>
    </row>
    <row r="94" spans="1:18" ht="15" customHeight="1" thickBot="1" x14ac:dyDescent="0.35">
      <c r="A94" s="22"/>
      <c r="B94" s="98" t="s">
        <v>203</v>
      </c>
      <c r="C94" s="4"/>
      <c r="D94" s="163">
        <v>0</v>
      </c>
      <c r="E94" s="163">
        <v>0</v>
      </c>
      <c r="F94" s="163">
        <v>0</v>
      </c>
      <c r="G94" s="163">
        <v>0</v>
      </c>
      <c r="H94" s="163">
        <v>0</v>
      </c>
      <c r="I94" s="163">
        <v>0</v>
      </c>
      <c r="J94" s="163">
        <v>0</v>
      </c>
      <c r="K94" s="163">
        <v>0</v>
      </c>
      <c r="L94" s="163">
        <v>0</v>
      </c>
      <c r="M94" s="163">
        <v>0</v>
      </c>
      <c r="N94" s="16"/>
      <c r="O94" s="1"/>
      <c r="P94" s="167" t="s">
        <v>218</v>
      </c>
      <c r="R94" s="1"/>
    </row>
    <row r="95" spans="1:18" ht="15" customHeight="1" thickBot="1" x14ac:dyDescent="0.35">
      <c r="A95" s="22"/>
      <c r="B95" s="98" t="s">
        <v>204</v>
      </c>
      <c r="C95" s="4"/>
      <c r="D95" s="163">
        <v>0</v>
      </c>
      <c r="E95" s="163">
        <v>0</v>
      </c>
      <c r="F95" s="163">
        <v>0</v>
      </c>
      <c r="G95" s="163">
        <v>0</v>
      </c>
      <c r="H95" s="163">
        <v>0</v>
      </c>
      <c r="I95" s="163">
        <v>0</v>
      </c>
      <c r="J95" s="163">
        <v>0</v>
      </c>
      <c r="K95" s="163">
        <v>0</v>
      </c>
      <c r="L95" s="163">
        <v>0</v>
      </c>
      <c r="M95" s="163">
        <v>0</v>
      </c>
      <c r="N95" s="16"/>
      <c r="O95" s="1"/>
      <c r="P95" s="167" t="s">
        <v>219</v>
      </c>
      <c r="R95" s="1"/>
    </row>
    <row r="96" spans="1:18" ht="15" customHeight="1" thickBot="1" x14ac:dyDescent="0.35">
      <c r="A96" s="22"/>
      <c r="B96" s="98" t="s">
        <v>205</v>
      </c>
      <c r="C96" s="4"/>
      <c r="D96" s="163">
        <v>0</v>
      </c>
      <c r="E96" s="163">
        <v>0</v>
      </c>
      <c r="F96" s="163">
        <v>0</v>
      </c>
      <c r="G96" s="163">
        <v>0</v>
      </c>
      <c r="H96" s="163">
        <v>0</v>
      </c>
      <c r="I96" s="163">
        <v>0</v>
      </c>
      <c r="J96" s="163">
        <v>0</v>
      </c>
      <c r="K96" s="163">
        <v>0</v>
      </c>
      <c r="L96" s="163">
        <v>0</v>
      </c>
      <c r="M96" s="163">
        <v>0</v>
      </c>
      <c r="N96" s="16"/>
      <c r="O96" s="1"/>
      <c r="P96" s="167" t="s">
        <v>220</v>
      </c>
      <c r="R96" s="1"/>
    </row>
    <row r="97" spans="1:18" ht="15" customHeight="1" x14ac:dyDescent="0.3">
      <c r="A97" s="22"/>
      <c r="B97" s="98"/>
      <c r="C97" s="4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6"/>
      <c r="O97" s="1"/>
      <c r="P97" s="167"/>
      <c r="R97" s="1"/>
    </row>
    <row r="98" spans="1:18" ht="15" customHeight="1" thickBot="1" x14ac:dyDescent="0.35">
      <c r="A98" s="22"/>
      <c r="B98" s="99" t="s">
        <v>23</v>
      </c>
      <c r="C98" s="4"/>
      <c r="D98" s="101">
        <f>IF(YEAR('Firm &amp; Fund Overview'!$F$23)&lt;='Fund-Level Data'!D72,SUM('Fund-Level Data'!D99:D104),"N/A")</f>
        <v>0</v>
      </c>
      <c r="E98" s="101">
        <f>IF(YEAR('Firm &amp; Fund Overview'!$F$23)&lt;='Fund-Level Data'!E72,SUM('Fund-Level Data'!E99:E104),"N/A")</f>
        <v>0</v>
      </c>
      <c r="F98" s="101">
        <f>IF(YEAR('Firm &amp; Fund Overview'!$F$23)&lt;='Fund-Level Data'!F72,SUM('Fund-Level Data'!F99:F104),"N/A")</f>
        <v>0</v>
      </c>
      <c r="G98" s="101">
        <f>IF(YEAR('Firm &amp; Fund Overview'!$F$23)&lt;='Fund-Level Data'!G72,SUM('Fund-Level Data'!G99:G104),"N/A")</f>
        <v>0</v>
      </c>
      <c r="H98" s="101">
        <f>IF(YEAR('Firm &amp; Fund Overview'!$F$23)&lt;='Fund-Level Data'!H72,SUM('Fund-Level Data'!H99:H104),"N/A")</f>
        <v>0</v>
      </c>
      <c r="I98" s="101">
        <f>IF(YEAR('Firm &amp; Fund Overview'!$F$23)&lt;='Fund-Level Data'!I72,SUM('Fund-Level Data'!I99:I104),"N/A")</f>
        <v>0</v>
      </c>
      <c r="J98" s="101">
        <f>IF(YEAR('Firm &amp; Fund Overview'!$F$23)&lt;='Fund-Level Data'!J72,SUM('Fund-Level Data'!J99:J104),"N/A")</f>
        <v>0</v>
      </c>
      <c r="K98" s="101">
        <f>IF(YEAR('Firm &amp; Fund Overview'!$F$23)&lt;='Fund-Level Data'!K72,SUM('Fund-Level Data'!K99:K104),"N/A")</f>
        <v>0</v>
      </c>
      <c r="L98" s="101">
        <f>IF(YEAR('Firm &amp; Fund Overview'!$F$23)&lt;='Fund-Level Data'!L72,SUM('Fund-Level Data'!L99:L104),"N/A")</f>
        <v>0</v>
      </c>
      <c r="M98" s="101">
        <f>IF(YEAR('Firm &amp; Fund Overview'!$F$23)&lt;='Fund-Level Data'!M72,SUM('Fund-Level Data'!M99:M104),"N/A")</f>
        <v>0</v>
      </c>
      <c r="N98" s="16"/>
      <c r="O98" s="1"/>
      <c r="P98" s="167"/>
      <c r="R98" s="1"/>
    </row>
    <row r="99" spans="1:18" ht="15" customHeight="1" thickBot="1" x14ac:dyDescent="0.35">
      <c r="A99" s="22"/>
      <c r="B99" s="98" t="s">
        <v>22</v>
      </c>
      <c r="C99" s="4"/>
      <c r="D99" s="163">
        <v>0</v>
      </c>
      <c r="E99" s="163">
        <v>0</v>
      </c>
      <c r="F99" s="163">
        <v>0</v>
      </c>
      <c r="G99" s="163">
        <v>0</v>
      </c>
      <c r="H99" s="163">
        <v>0</v>
      </c>
      <c r="I99" s="163">
        <v>0</v>
      </c>
      <c r="J99" s="163">
        <v>0</v>
      </c>
      <c r="K99" s="163">
        <v>0</v>
      </c>
      <c r="L99" s="163">
        <v>0</v>
      </c>
      <c r="M99" s="163">
        <v>0</v>
      </c>
      <c r="N99" s="16"/>
      <c r="O99" s="1"/>
      <c r="P99" s="167"/>
      <c r="R99" s="1"/>
    </row>
    <row r="100" spans="1:18" ht="15" customHeight="1" thickBot="1" x14ac:dyDescent="0.35">
      <c r="A100" s="22"/>
      <c r="B100" s="98" t="s">
        <v>206</v>
      </c>
      <c r="C100" s="4"/>
      <c r="D100" s="163">
        <v>0</v>
      </c>
      <c r="E100" s="163">
        <v>0</v>
      </c>
      <c r="F100" s="163">
        <v>0</v>
      </c>
      <c r="G100" s="163">
        <v>0</v>
      </c>
      <c r="H100" s="163">
        <v>0</v>
      </c>
      <c r="I100" s="163">
        <v>0</v>
      </c>
      <c r="J100" s="163">
        <v>0</v>
      </c>
      <c r="K100" s="163">
        <v>0</v>
      </c>
      <c r="L100" s="163">
        <v>0</v>
      </c>
      <c r="M100" s="163">
        <v>0</v>
      </c>
      <c r="N100" s="16"/>
      <c r="O100" s="1"/>
      <c r="P100" s="167" t="s">
        <v>251</v>
      </c>
      <c r="R100" s="1"/>
    </row>
    <row r="101" spans="1:18" ht="15" customHeight="1" thickBot="1" x14ac:dyDescent="0.35">
      <c r="A101" s="22"/>
      <c r="B101" s="98" t="s">
        <v>180</v>
      </c>
      <c r="C101" s="4"/>
      <c r="D101" s="163">
        <v>0</v>
      </c>
      <c r="E101" s="163">
        <v>0</v>
      </c>
      <c r="F101" s="163">
        <v>0</v>
      </c>
      <c r="G101" s="163">
        <v>0</v>
      </c>
      <c r="H101" s="163">
        <v>0</v>
      </c>
      <c r="I101" s="163">
        <v>0</v>
      </c>
      <c r="J101" s="163">
        <v>0</v>
      </c>
      <c r="K101" s="163">
        <v>0</v>
      </c>
      <c r="L101" s="163">
        <v>0</v>
      </c>
      <c r="M101" s="163">
        <v>0</v>
      </c>
      <c r="N101" s="16"/>
      <c r="O101" s="1"/>
      <c r="P101" s="157"/>
      <c r="R101" s="1"/>
    </row>
    <row r="102" spans="1:18" ht="15" customHeight="1" thickBot="1" x14ac:dyDescent="0.35">
      <c r="A102" s="22"/>
      <c r="B102" s="98" t="s">
        <v>208</v>
      </c>
      <c r="C102" s="4"/>
      <c r="D102" s="163">
        <v>0</v>
      </c>
      <c r="E102" s="163">
        <v>0</v>
      </c>
      <c r="F102" s="163">
        <v>0</v>
      </c>
      <c r="G102" s="163">
        <v>0</v>
      </c>
      <c r="H102" s="163">
        <v>0</v>
      </c>
      <c r="I102" s="163">
        <v>0</v>
      </c>
      <c r="J102" s="163">
        <v>0</v>
      </c>
      <c r="K102" s="163">
        <v>0</v>
      </c>
      <c r="L102" s="163">
        <v>0</v>
      </c>
      <c r="M102" s="163">
        <v>0</v>
      </c>
      <c r="N102" s="16"/>
      <c r="O102" s="1"/>
      <c r="P102" s="157"/>
      <c r="R102" s="1"/>
    </row>
    <row r="103" spans="1:18" ht="15" customHeight="1" thickBot="1" x14ac:dyDescent="0.35">
      <c r="A103" s="22"/>
      <c r="B103" s="98" t="s">
        <v>183</v>
      </c>
      <c r="C103" s="4"/>
      <c r="D103" s="163">
        <v>0</v>
      </c>
      <c r="E103" s="163">
        <v>0</v>
      </c>
      <c r="F103" s="163">
        <v>0</v>
      </c>
      <c r="G103" s="163">
        <v>0</v>
      </c>
      <c r="H103" s="163">
        <v>0</v>
      </c>
      <c r="I103" s="163">
        <v>0</v>
      </c>
      <c r="J103" s="163">
        <v>0</v>
      </c>
      <c r="K103" s="163">
        <v>0</v>
      </c>
      <c r="L103" s="163">
        <v>0</v>
      </c>
      <c r="M103" s="163">
        <v>0</v>
      </c>
      <c r="N103" s="16"/>
      <c r="O103" s="1"/>
      <c r="P103" s="157"/>
      <c r="R103" s="1"/>
    </row>
    <row r="104" spans="1:18" ht="15" customHeight="1" thickBot="1" x14ac:dyDescent="0.35">
      <c r="A104" s="22"/>
      <c r="B104" s="98" t="s">
        <v>23</v>
      </c>
      <c r="C104" s="4"/>
      <c r="D104" s="163">
        <v>0</v>
      </c>
      <c r="E104" s="163">
        <v>0</v>
      </c>
      <c r="F104" s="163">
        <v>0</v>
      </c>
      <c r="G104" s="163">
        <v>0</v>
      </c>
      <c r="H104" s="163">
        <v>0</v>
      </c>
      <c r="I104" s="163">
        <v>0</v>
      </c>
      <c r="J104" s="163">
        <v>0</v>
      </c>
      <c r="K104" s="163">
        <v>0</v>
      </c>
      <c r="L104" s="163">
        <v>0</v>
      </c>
      <c r="M104" s="163">
        <v>0</v>
      </c>
      <c r="N104" s="16"/>
      <c r="O104" s="1"/>
      <c r="P104" s="157"/>
      <c r="R104" s="1"/>
    </row>
    <row r="105" spans="1:18" ht="12.75" customHeight="1" x14ac:dyDescent="0.3">
      <c r="A105" s="22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16"/>
      <c r="O105" s="1"/>
      <c r="P105" s="157"/>
      <c r="R105" s="1"/>
    </row>
    <row r="106" spans="1:18" ht="14" thickBot="1" x14ac:dyDescent="0.35">
      <c r="A106" s="22"/>
      <c r="B106" s="4" t="s">
        <v>32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16"/>
      <c r="O106" s="1"/>
      <c r="P106" s="157"/>
      <c r="R106" s="1"/>
    </row>
    <row r="107" spans="1:18" ht="15" customHeight="1" thickBot="1" x14ac:dyDescent="0.35">
      <c r="A107" s="22"/>
      <c r="B107" s="17" t="s">
        <v>24</v>
      </c>
      <c r="C107" s="4"/>
      <c r="D107" s="163">
        <v>0</v>
      </c>
      <c r="E107" s="163">
        <v>0</v>
      </c>
      <c r="F107" s="163">
        <v>0</v>
      </c>
      <c r="G107" s="163">
        <v>0</v>
      </c>
      <c r="H107" s="163">
        <v>0</v>
      </c>
      <c r="I107" s="163">
        <v>0</v>
      </c>
      <c r="J107" s="163">
        <v>0</v>
      </c>
      <c r="K107" s="163">
        <v>0</v>
      </c>
      <c r="L107" s="163">
        <v>0</v>
      </c>
      <c r="M107" s="163">
        <v>0</v>
      </c>
      <c r="N107" s="16"/>
      <c r="O107" s="1"/>
      <c r="P107" s="157"/>
      <c r="R107" s="1"/>
    </row>
    <row r="108" spans="1:18" ht="15" customHeight="1" thickBot="1" x14ac:dyDescent="0.35">
      <c r="A108" s="22"/>
      <c r="B108" s="17" t="s">
        <v>25</v>
      </c>
      <c r="C108" s="4"/>
      <c r="D108" s="163">
        <v>0</v>
      </c>
      <c r="E108" s="163">
        <v>0</v>
      </c>
      <c r="F108" s="163">
        <v>0</v>
      </c>
      <c r="G108" s="163">
        <v>0</v>
      </c>
      <c r="H108" s="163">
        <v>0</v>
      </c>
      <c r="I108" s="163">
        <v>0</v>
      </c>
      <c r="J108" s="163">
        <v>0</v>
      </c>
      <c r="K108" s="163">
        <v>0</v>
      </c>
      <c r="L108" s="163">
        <v>0</v>
      </c>
      <c r="M108" s="163">
        <v>0</v>
      </c>
      <c r="N108" s="16"/>
      <c r="O108" s="1"/>
      <c r="P108" s="157"/>
      <c r="R108" s="1"/>
    </row>
    <row r="109" spans="1:18" ht="15" customHeight="1" thickBot="1" x14ac:dyDescent="0.35">
      <c r="A109" s="22"/>
      <c r="B109" s="17" t="s">
        <v>26</v>
      </c>
      <c r="C109" s="4"/>
      <c r="D109" s="163">
        <v>0</v>
      </c>
      <c r="E109" s="163">
        <v>0</v>
      </c>
      <c r="F109" s="163">
        <v>0</v>
      </c>
      <c r="G109" s="163">
        <v>0</v>
      </c>
      <c r="H109" s="163">
        <v>0</v>
      </c>
      <c r="I109" s="163">
        <v>0</v>
      </c>
      <c r="J109" s="163">
        <v>0</v>
      </c>
      <c r="K109" s="163">
        <v>0</v>
      </c>
      <c r="L109" s="163">
        <v>0</v>
      </c>
      <c r="M109" s="163">
        <v>0</v>
      </c>
      <c r="N109" s="16"/>
      <c r="O109" s="1"/>
      <c r="P109" s="157"/>
      <c r="R109" s="1"/>
    </row>
    <row r="110" spans="1:18" ht="15" customHeight="1" thickBot="1" x14ac:dyDescent="0.35">
      <c r="A110" s="22"/>
      <c r="B110" s="17" t="s">
        <v>27</v>
      </c>
      <c r="C110" s="4"/>
      <c r="D110" s="163">
        <v>0</v>
      </c>
      <c r="E110" s="163">
        <v>0</v>
      </c>
      <c r="F110" s="163">
        <v>0</v>
      </c>
      <c r="G110" s="163">
        <v>0</v>
      </c>
      <c r="H110" s="163">
        <v>0</v>
      </c>
      <c r="I110" s="163">
        <v>0</v>
      </c>
      <c r="J110" s="163">
        <v>0</v>
      </c>
      <c r="K110" s="163">
        <v>0</v>
      </c>
      <c r="L110" s="163">
        <v>0</v>
      </c>
      <c r="M110" s="163">
        <v>0</v>
      </c>
      <c r="N110" s="16"/>
      <c r="O110" s="1"/>
      <c r="P110" s="157"/>
      <c r="R110" s="1"/>
    </row>
    <row r="111" spans="1:18" ht="15" customHeight="1" thickBot="1" x14ac:dyDescent="0.35">
      <c r="A111" s="22"/>
      <c r="B111" s="17" t="s">
        <v>28</v>
      </c>
      <c r="C111" s="4"/>
      <c r="D111" s="163">
        <v>0</v>
      </c>
      <c r="E111" s="163">
        <v>0</v>
      </c>
      <c r="F111" s="163">
        <v>0</v>
      </c>
      <c r="G111" s="163">
        <v>0</v>
      </c>
      <c r="H111" s="163">
        <v>0</v>
      </c>
      <c r="I111" s="163">
        <v>0</v>
      </c>
      <c r="J111" s="163">
        <v>0</v>
      </c>
      <c r="K111" s="163">
        <v>0</v>
      </c>
      <c r="L111" s="163">
        <v>0</v>
      </c>
      <c r="M111" s="163">
        <v>0</v>
      </c>
      <c r="N111" s="16"/>
      <c r="O111" s="1"/>
      <c r="P111" s="157"/>
      <c r="R111" s="1"/>
    </row>
    <row r="112" spans="1:18" ht="15" customHeight="1" thickBot="1" x14ac:dyDescent="0.35">
      <c r="A112" s="22"/>
      <c r="B112" s="17" t="s">
        <v>29</v>
      </c>
      <c r="C112" s="4"/>
      <c r="D112" s="163">
        <v>0</v>
      </c>
      <c r="E112" s="163">
        <v>0</v>
      </c>
      <c r="F112" s="163">
        <v>0</v>
      </c>
      <c r="G112" s="163">
        <v>0</v>
      </c>
      <c r="H112" s="163">
        <v>0</v>
      </c>
      <c r="I112" s="163">
        <v>0</v>
      </c>
      <c r="J112" s="163">
        <v>0</v>
      </c>
      <c r="K112" s="163">
        <v>0</v>
      </c>
      <c r="L112" s="163">
        <v>0</v>
      </c>
      <c r="M112" s="163">
        <v>0</v>
      </c>
      <c r="N112" s="16"/>
      <c r="O112" s="1"/>
      <c r="P112" s="157"/>
      <c r="R112" s="1"/>
    </row>
    <row r="113" spans="1:18" ht="15" customHeight="1" thickBot="1" x14ac:dyDescent="0.35">
      <c r="A113" s="22"/>
      <c r="B113" s="17" t="s">
        <v>30</v>
      </c>
      <c r="C113" s="4"/>
      <c r="D113" s="163">
        <v>0</v>
      </c>
      <c r="E113" s="163">
        <v>0</v>
      </c>
      <c r="F113" s="163">
        <v>0</v>
      </c>
      <c r="G113" s="163">
        <v>0</v>
      </c>
      <c r="H113" s="163">
        <v>0</v>
      </c>
      <c r="I113" s="163">
        <v>0</v>
      </c>
      <c r="J113" s="163">
        <v>0</v>
      </c>
      <c r="K113" s="163">
        <v>0</v>
      </c>
      <c r="L113" s="163">
        <v>0</v>
      </c>
      <c r="M113" s="163">
        <v>0</v>
      </c>
      <c r="N113" s="16"/>
      <c r="O113" s="1"/>
      <c r="P113" s="157"/>
      <c r="R113" s="1"/>
    </row>
    <row r="114" spans="1:18" ht="15" customHeight="1" thickBot="1" x14ac:dyDescent="0.35">
      <c r="A114" s="22"/>
      <c r="B114" s="17" t="s">
        <v>31</v>
      </c>
      <c r="C114" s="4"/>
      <c r="D114" s="163">
        <v>0</v>
      </c>
      <c r="E114" s="163">
        <v>0</v>
      </c>
      <c r="F114" s="163">
        <v>0</v>
      </c>
      <c r="G114" s="163">
        <v>0</v>
      </c>
      <c r="H114" s="163">
        <v>0</v>
      </c>
      <c r="I114" s="163">
        <v>0</v>
      </c>
      <c r="J114" s="163">
        <v>0</v>
      </c>
      <c r="K114" s="163">
        <v>0</v>
      </c>
      <c r="L114" s="163">
        <v>0</v>
      </c>
      <c r="M114" s="163">
        <v>0</v>
      </c>
      <c r="N114" s="16"/>
      <c r="O114" s="1"/>
      <c r="P114" s="157"/>
      <c r="R114" s="1"/>
    </row>
    <row r="115" spans="1:18" ht="15" customHeight="1" thickBot="1" x14ac:dyDescent="0.35">
      <c r="A115" s="22"/>
      <c r="B115" s="17" t="s">
        <v>33</v>
      </c>
      <c r="C115" s="4"/>
      <c r="D115" s="163">
        <v>0</v>
      </c>
      <c r="E115" s="163">
        <v>0</v>
      </c>
      <c r="F115" s="163">
        <v>0</v>
      </c>
      <c r="G115" s="163">
        <v>0</v>
      </c>
      <c r="H115" s="163">
        <v>0</v>
      </c>
      <c r="I115" s="163">
        <v>0</v>
      </c>
      <c r="J115" s="163">
        <v>0</v>
      </c>
      <c r="K115" s="163">
        <v>0</v>
      </c>
      <c r="L115" s="163">
        <v>0</v>
      </c>
      <c r="M115" s="163">
        <v>0</v>
      </c>
      <c r="N115" s="16"/>
      <c r="O115" s="1"/>
      <c r="P115" s="157"/>
      <c r="R115" s="1"/>
    </row>
    <row r="116" spans="1:18" ht="12.75" customHeight="1" x14ac:dyDescent="0.3">
      <c r="A116" s="22"/>
      <c r="B116" s="17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16"/>
      <c r="O116" s="1"/>
      <c r="P116" s="157"/>
      <c r="R116" s="1"/>
    </row>
    <row r="117" spans="1:18" ht="12.75" customHeight="1" thickBot="1" x14ac:dyDescent="0.35">
      <c r="A117" s="22"/>
      <c r="B117" s="4" t="s">
        <v>237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16"/>
      <c r="O117" s="1"/>
      <c r="P117" s="157"/>
      <c r="R117" s="1"/>
    </row>
    <row r="118" spans="1:18" ht="12.75" customHeight="1" thickBot="1" x14ac:dyDescent="0.35">
      <c r="A118" s="22"/>
      <c r="B118" s="17" t="s">
        <v>230</v>
      </c>
      <c r="C118" s="4"/>
      <c r="D118" s="163">
        <v>0</v>
      </c>
      <c r="E118" s="163">
        <v>0</v>
      </c>
      <c r="F118" s="163">
        <v>0</v>
      </c>
      <c r="G118" s="163">
        <v>0</v>
      </c>
      <c r="H118" s="163">
        <v>0</v>
      </c>
      <c r="I118" s="163">
        <v>0</v>
      </c>
      <c r="J118" s="163">
        <v>0</v>
      </c>
      <c r="K118" s="163">
        <v>0</v>
      </c>
      <c r="L118" s="163">
        <v>0</v>
      </c>
      <c r="M118" s="163">
        <v>0</v>
      </c>
      <c r="N118" s="16"/>
      <c r="O118" s="1"/>
      <c r="P118" s="157"/>
      <c r="R118" s="1"/>
    </row>
    <row r="119" spans="1:18" ht="12.75" customHeight="1" thickBot="1" x14ac:dyDescent="0.35">
      <c r="A119" s="22"/>
      <c r="B119" s="17" t="s">
        <v>231</v>
      </c>
      <c r="C119" s="4"/>
      <c r="D119" s="163">
        <v>0</v>
      </c>
      <c r="E119" s="163">
        <v>0</v>
      </c>
      <c r="F119" s="163">
        <v>0</v>
      </c>
      <c r="G119" s="163">
        <v>0</v>
      </c>
      <c r="H119" s="163">
        <v>0</v>
      </c>
      <c r="I119" s="163">
        <v>0</v>
      </c>
      <c r="J119" s="163">
        <v>0</v>
      </c>
      <c r="K119" s="163">
        <v>0</v>
      </c>
      <c r="L119" s="163">
        <v>0</v>
      </c>
      <c r="M119" s="163">
        <v>0</v>
      </c>
      <c r="N119" s="16"/>
      <c r="O119" s="1"/>
      <c r="P119" s="157"/>
      <c r="R119" s="1"/>
    </row>
    <row r="120" spans="1:18" ht="12.75" customHeight="1" thickBot="1" x14ac:dyDescent="0.35">
      <c r="A120" s="22"/>
      <c r="B120" s="17" t="s">
        <v>232</v>
      </c>
      <c r="C120" s="4"/>
      <c r="D120" s="163">
        <v>0</v>
      </c>
      <c r="E120" s="163">
        <v>0</v>
      </c>
      <c r="F120" s="163">
        <v>0</v>
      </c>
      <c r="G120" s="163">
        <v>0</v>
      </c>
      <c r="H120" s="163">
        <v>0</v>
      </c>
      <c r="I120" s="163">
        <v>0</v>
      </c>
      <c r="J120" s="163">
        <v>0</v>
      </c>
      <c r="K120" s="163">
        <v>0</v>
      </c>
      <c r="L120" s="163">
        <v>0</v>
      </c>
      <c r="M120" s="163">
        <v>0</v>
      </c>
      <c r="N120" s="16"/>
      <c r="O120" s="1"/>
      <c r="P120" s="157"/>
      <c r="R120" s="1"/>
    </row>
    <row r="121" spans="1:18" ht="12.75" customHeight="1" thickBot="1" x14ac:dyDescent="0.35">
      <c r="A121" s="22"/>
      <c r="B121" s="17" t="s">
        <v>235</v>
      </c>
      <c r="C121" s="4"/>
      <c r="D121" s="163">
        <v>0</v>
      </c>
      <c r="E121" s="163">
        <v>0</v>
      </c>
      <c r="F121" s="163">
        <v>0</v>
      </c>
      <c r="G121" s="163">
        <v>0</v>
      </c>
      <c r="H121" s="163">
        <v>0</v>
      </c>
      <c r="I121" s="163">
        <v>0</v>
      </c>
      <c r="J121" s="163">
        <v>0</v>
      </c>
      <c r="K121" s="163">
        <v>0</v>
      </c>
      <c r="L121" s="163">
        <v>0</v>
      </c>
      <c r="M121" s="163">
        <v>0</v>
      </c>
      <c r="N121" s="16"/>
      <c r="O121" s="1"/>
      <c r="P121" s="157"/>
      <c r="R121" s="1"/>
    </row>
    <row r="122" spans="1:18" ht="12.75" customHeight="1" thickBot="1" x14ac:dyDescent="0.35">
      <c r="A122" s="22"/>
      <c r="B122" s="17" t="s">
        <v>233</v>
      </c>
      <c r="C122" s="4"/>
      <c r="D122" s="163">
        <v>0</v>
      </c>
      <c r="E122" s="163">
        <v>0</v>
      </c>
      <c r="F122" s="163">
        <v>0</v>
      </c>
      <c r="G122" s="163">
        <v>0</v>
      </c>
      <c r="H122" s="163">
        <v>0</v>
      </c>
      <c r="I122" s="163">
        <v>0</v>
      </c>
      <c r="J122" s="163">
        <v>0</v>
      </c>
      <c r="K122" s="163">
        <v>0</v>
      </c>
      <c r="L122" s="163">
        <v>0</v>
      </c>
      <c r="M122" s="163">
        <v>0</v>
      </c>
      <c r="N122" s="16"/>
      <c r="O122" s="1"/>
      <c r="P122" s="157"/>
      <c r="R122" s="1"/>
    </row>
    <row r="123" spans="1:18" ht="12.75" customHeight="1" thickBot="1" x14ac:dyDescent="0.35">
      <c r="A123" s="22"/>
      <c r="B123" s="17" t="s">
        <v>236</v>
      </c>
      <c r="C123" s="4"/>
      <c r="D123" s="163">
        <v>0</v>
      </c>
      <c r="E123" s="163">
        <v>0</v>
      </c>
      <c r="F123" s="163">
        <v>0</v>
      </c>
      <c r="G123" s="163">
        <v>0</v>
      </c>
      <c r="H123" s="163">
        <v>0</v>
      </c>
      <c r="I123" s="163">
        <v>0</v>
      </c>
      <c r="J123" s="163">
        <v>0</v>
      </c>
      <c r="K123" s="163">
        <v>0</v>
      </c>
      <c r="L123" s="163">
        <v>0</v>
      </c>
      <c r="M123" s="163">
        <v>0</v>
      </c>
      <c r="N123" s="16"/>
      <c r="O123" s="1"/>
      <c r="P123" s="157"/>
      <c r="R123" s="1"/>
    </row>
    <row r="124" spans="1:18" ht="12.75" customHeight="1" thickBot="1" x14ac:dyDescent="0.35">
      <c r="A124" s="22"/>
      <c r="B124" s="17" t="s">
        <v>234</v>
      </c>
      <c r="C124" s="4"/>
      <c r="D124" s="163">
        <v>0</v>
      </c>
      <c r="E124" s="163">
        <v>0</v>
      </c>
      <c r="F124" s="163">
        <v>0</v>
      </c>
      <c r="G124" s="163">
        <v>0</v>
      </c>
      <c r="H124" s="163">
        <v>0</v>
      </c>
      <c r="I124" s="163">
        <v>0</v>
      </c>
      <c r="J124" s="163">
        <v>0</v>
      </c>
      <c r="K124" s="163">
        <v>0</v>
      </c>
      <c r="L124" s="163">
        <v>0</v>
      </c>
      <c r="M124" s="163">
        <v>0</v>
      </c>
      <c r="N124" s="16"/>
      <c r="O124" s="1"/>
      <c r="P124" s="157"/>
      <c r="R124" s="1"/>
    </row>
    <row r="125" spans="1:18" ht="12.75" customHeight="1" thickBot="1" x14ac:dyDescent="0.35">
      <c r="A125" s="22"/>
      <c r="B125" s="17" t="s">
        <v>23</v>
      </c>
      <c r="C125" s="4"/>
      <c r="D125" s="163">
        <v>0</v>
      </c>
      <c r="E125" s="163">
        <v>0</v>
      </c>
      <c r="F125" s="163">
        <v>0</v>
      </c>
      <c r="G125" s="163">
        <v>0</v>
      </c>
      <c r="H125" s="163">
        <v>0</v>
      </c>
      <c r="I125" s="163">
        <v>0</v>
      </c>
      <c r="J125" s="163">
        <v>0</v>
      </c>
      <c r="K125" s="163">
        <v>0</v>
      </c>
      <c r="L125" s="163">
        <v>0</v>
      </c>
      <c r="M125" s="163">
        <v>0</v>
      </c>
      <c r="N125" s="16"/>
      <c r="O125" s="1"/>
      <c r="P125" s="157"/>
      <c r="R125" s="1"/>
    </row>
    <row r="126" spans="1:18" ht="12.75" customHeight="1" x14ac:dyDescent="0.3">
      <c r="A126" s="22"/>
      <c r="B126" s="17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16"/>
      <c r="O126" s="1"/>
      <c r="P126" s="157"/>
      <c r="R126" s="1"/>
    </row>
    <row r="127" spans="1:18" ht="15" customHeight="1" x14ac:dyDescent="0.3">
      <c r="A127" s="22"/>
      <c r="B127" s="7" t="s">
        <v>299</v>
      </c>
      <c r="C127" s="4"/>
      <c r="D127" s="4"/>
      <c r="E127" s="4"/>
      <c r="F127" s="4"/>
      <c r="G127" s="4"/>
      <c r="H127" s="7" t="s">
        <v>300</v>
      </c>
      <c r="I127" s="4"/>
      <c r="J127" s="4"/>
      <c r="K127" s="4"/>
      <c r="L127" s="4"/>
      <c r="M127" s="4"/>
      <c r="N127" s="16"/>
      <c r="O127" s="1"/>
      <c r="P127" s="157"/>
      <c r="R127" s="1"/>
    </row>
    <row r="128" spans="1:18" ht="15" customHeight="1" thickBot="1" x14ac:dyDescent="0.35">
      <c r="A128" s="22"/>
      <c r="B128" s="17" t="s">
        <v>78</v>
      </c>
      <c r="C128" s="4"/>
      <c r="D128" s="4"/>
      <c r="E128" s="17" t="s">
        <v>240</v>
      </c>
      <c r="F128" s="4"/>
      <c r="G128" s="4"/>
      <c r="H128" s="17" t="s">
        <v>20</v>
      </c>
      <c r="I128" s="4"/>
      <c r="J128" s="4"/>
      <c r="K128" s="92" t="s">
        <v>184</v>
      </c>
      <c r="L128" s="4"/>
      <c r="M128" s="4"/>
      <c r="N128" s="4"/>
      <c r="O128" s="1"/>
      <c r="P128" s="157"/>
      <c r="R128" s="1"/>
    </row>
    <row r="129" spans="1:18" ht="15" customHeight="1" thickBot="1" x14ac:dyDescent="0.35">
      <c r="A129" s="22"/>
      <c r="B129" s="154" t="s">
        <v>308</v>
      </c>
      <c r="C129" s="19"/>
      <c r="D129" s="4"/>
      <c r="E129" s="163">
        <v>0</v>
      </c>
      <c r="F129" s="4"/>
      <c r="G129" s="4"/>
      <c r="H129" s="93" t="s">
        <v>128</v>
      </c>
      <c r="I129" s="91"/>
      <c r="J129" s="4"/>
      <c r="K129" s="164">
        <v>0</v>
      </c>
      <c r="L129" s="4"/>
      <c r="M129" s="4"/>
      <c r="N129" s="4"/>
      <c r="O129" s="1"/>
      <c r="P129" s="157"/>
      <c r="R129" s="1"/>
    </row>
    <row r="130" spans="1:18" ht="15" customHeight="1" thickBot="1" x14ac:dyDescent="0.35">
      <c r="A130" s="22"/>
      <c r="B130" s="154" t="s">
        <v>308</v>
      </c>
      <c r="C130" s="19"/>
      <c r="D130" s="4"/>
      <c r="E130" s="163">
        <v>0</v>
      </c>
      <c r="F130" s="4"/>
      <c r="G130" s="4"/>
      <c r="H130" s="93" t="s">
        <v>181</v>
      </c>
      <c r="I130" s="91"/>
      <c r="J130" s="4"/>
      <c r="K130" s="164">
        <v>0</v>
      </c>
      <c r="L130" s="4"/>
      <c r="M130" s="4"/>
      <c r="N130" s="4"/>
      <c r="O130" s="1"/>
      <c r="P130" s="157"/>
      <c r="R130" s="1"/>
    </row>
    <row r="131" spans="1:18" ht="15" customHeight="1" thickBot="1" x14ac:dyDescent="0.35">
      <c r="A131" s="22"/>
      <c r="B131" s="154" t="s">
        <v>308</v>
      </c>
      <c r="C131" s="19"/>
      <c r="D131" s="4"/>
      <c r="E131" s="163">
        <v>0</v>
      </c>
      <c r="F131" s="4"/>
      <c r="G131" s="4"/>
      <c r="H131" s="93" t="s">
        <v>21</v>
      </c>
      <c r="I131" s="91"/>
      <c r="J131" s="4"/>
      <c r="K131" s="164">
        <v>0</v>
      </c>
      <c r="L131" s="4"/>
      <c r="M131" s="4"/>
      <c r="N131" s="4"/>
      <c r="O131" s="1"/>
      <c r="P131" s="157"/>
      <c r="R131" s="1"/>
    </row>
    <row r="132" spans="1:18" ht="15" customHeight="1" thickBot="1" x14ac:dyDescent="0.35">
      <c r="A132" s="22"/>
      <c r="B132" s="154" t="s">
        <v>308</v>
      </c>
      <c r="C132" s="19"/>
      <c r="D132" s="4"/>
      <c r="E132" s="163">
        <v>0</v>
      </c>
      <c r="F132" s="4"/>
      <c r="G132" s="4"/>
      <c r="H132" s="93" t="s">
        <v>182</v>
      </c>
      <c r="I132" s="91"/>
      <c r="J132" s="4"/>
      <c r="K132" s="164">
        <v>0</v>
      </c>
      <c r="L132" s="4"/>
      <c r="M132" s="4"/>
      <c r="N132" s="4"/>
      <c r="O132" s="1"/>
      <c r="P132" s="157"/>
      <c r="R132" s="1"/>
    </row>
    <row r="133" spans="1:18" ht="15" customHeight="1" thickBot="1" x14ac:dyDescent="0.35">
      <c r="A133" s="22"/>
      <c r="B133" s="154" t="s">
        <v>308</v>
      </c>
      <c r="C133" s="19"/>
      <c r="D133" s="4"/>
      <c r="E133" s="163">
        <v>0</v>
      </c>
      <c r="F133" s="4"/>
      <c r="G133" s="4"/>
      <c r="H133" s="93" t="s">
        <v>22</v>
      </c>
      <c r="I133" s="91"/>
      <c r="J133" s="4"/>
      <c r="K133" s="164">
        <v>0</v>
      </c>
      <c r="L133" s="4"/>
      <c r="M133" s="4"/>
      <c r="N133" s="4"/>
      <c r="O133" s="1"/>
      <c r="P133" s="157"/>
      <c r="R133" s="1"/>
    </row>
    <row r="134" spans="1:18" ht="15" customHeight="1" thickBot="1" x14ac:dyDescent="0.35">
      <c r="A134" s="22"/>
      <c r="B134" s="154" t="s">
        <v>308</v>
      </c>
      <c r="C134" s="19"/>
      <c r="D134" s="4"/>
      <c r="E134" s="163">
        <v>0</v>
      </c>
      <c r="F134" s="4"/>
      <c r="G134" s="4"/>
      <c r="H134" s="93" t="s">
        <v>189</v>
      </c>
      <c r="I134" s="91"/>
      <c r="J134" s="4"/>
      <c r="K134" s="164">
        <v>0</v>
      </c>
      <c r="L134" s="4"/>
      <c r="M134" s="4"/>
      <c r="N134" s="4"/>
      <c r="O134" s="1"/>
      <c r="P134" s="157"/>
      <c r="R134" s="1"/>
    </row>
    <row r="135" spans="1:18" ht="15" customHeight="1" thickBot="1" x14ac:dyDescent="0.35">
      <c r="A135" s="22"/>
      <c r="B135" s="154" t="s">
        <v>308</v>
      </c>
      <c r="C135" s="19"/>
      <c r="D135" s="4"/>
      <c r="E135" s="163">
        <v>0</v>
      </c>
      <c r="F135" s="4"/>
      <c r="G135" s="4"/>
      <c r="H135" s="93" t="s">
        <v>180</v>
      </c>
      <c r="I135" s="91"/>
      <c r="J135" s="4"/>
      <c r="K135" s="164">
        <v>0</v>
      </c>
      <c r="L135" s="4"/>
      <c r="M135" s="4"/>
      <c r="N135" s="4"/>
      <c r="O135" s="1"/>
      <c r="P135" s="157"/>
      <c r="R135" s="1"/>
    </row>
    <row r="136" spans="1:18" ht="15" customHeight="1" thickBot="1" x14ac:dyDescent="0.35">
      <c r="A136" s="22"/>
      <c r="B136" s="154" t="s">
        <v>308</v>
      </c>
      <c r="C136" s="19"/>
      <c r="D136" s="4"/>
      <c r="E136" s="163">
        <v>0</v>
      </c>
      <c r="F136" s="4"/>
      <c r="G136" s="4"/>
      <c r="H136" s="93" t="s">
        <v>183</v>
      </c>
      <c r="I136" s="91"/>
      <c r="J136" s="4"/>
      <c r="K136" s="164">
        <v>0</v>
      </c>
      <c r="L136" s="4"/>
      <c r="M136" s="4"/>
      <c r="N136" s="4"/>
      <c r="O136" s="1"/>
      <c r="P136" s="157"/>
      <c r="R136" s="1"/>
    </row>
    <row r="137" spans="1:18" ht="15" customHeight="1" thickBot="1" x14ac:dyDescent="0.35">
      <c r="A137" s="22"/>
      <c r="B137" s="154" t="s">
        <v>308</v>
      </c>
      <c r="C137" s="19"/>
      <c r="D137" s="4"/>
      <c r="E137" s="163">
        <v>0</v>
      </c>
      <c r="F137" s="4"/>
      <c r="G137" s="4"/>
      <c r="H137" s="93" t="s">
        <v>23</v>
      </c>
      <c r="I137" s="91"/>
      <c r="J137" s="4"/>
      <c r="K137" s="164">
        <v>0</v>
      </c>
      <c r="L137" s="4"/>
      <c r="M137" s="4"/>
      <c r="N137" s="4"/>
      <c r="O137" s="1"/>
      <c r="P137" s="157"/>
      <c r="R137" s="1"/>
    </row>
    <row r="138" spans="1:18" ht="15" customHeight="1" thickBot="1" x14ac:dyDescent="0.35">
      <c r="A138" s="22"/>
      <c r="B138" s="154" t="s">
        <v>308</v>
      </c>
      <c r="C138" s="19"/>
      <c r="D138" s="4"/>
      <c r="E138" s="163">
        <v>0</v>
      </c>
      <c r="F138" s="4"/>
      <c r="G138" s="4"/>
      <c r="H138" s="94"/>
      <c r="I138" s="91"/>
      <c r="J138" s="4"/>
      <c r="K138" s="95"/>
      <c r="L138" s="4"/>
      <c r="M138" s="4"/>
      <c r="N138" s="4"/>
      <c r="O138" s="1"/>
      <c r="P138" s="157"/>
      <c r="R138" s="1"/>
    </row>
    <row r="139" spans="1:18" ht="15" customHeight="1" x14ac:dyDescent="0.3">
      <c r="A139" s="22"/>
      <c r="B139" s="4"/>
      <c r="C139" s="4"/>
      <c r="D139" s="4"/>
      <c r="E139" s="4"/>
      <c r="F139" s="4"/>
      <c r="G139" s="4"/>
      <c r="H139" s="94" t="s">
        <v>185</v>
      </c>
      <c r="I139" s="91"/>
      <c r="J139" s="4"/>
      <c r="K139" s="95">
        <f>SUM(K129:K137)</f>
        <v>0</v>
      </c>
      <c r="L139" s="4"/>
      <c r="M139" s="4"/>
      <c r="N139" s="4"/>
      <c r="O139" s="1"/>
      <c r="P139" s="157"/>
      <c r="R139" s="1"/>
    </row>
    <row r="140" spans="1:18" ht="14" thickBot="1" x14ac:dyDescent="0.35">
      <c r="A140" s="22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126"/>
      <c r="O140" s="1"/>
      <c r="P140" s="157"/>
      <c r="R140" s="1"/>
    </row>
    <row r="141" spans="1:18" ht="14" thickTop="1" x14ac:dyDescent="0.3">
      <c r="A141" s="21">
        <v>4</v>
      </c>
      <c r="B141" s="11" t="s">
        <v>303</v>
      </c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8"/>
      <c r="O141" s="1"/>
      <c r="P141" s="157"/>
      <c r="R141" s="1"/>
    </row>
    <row r="142" spans="1:18" ht="6" customHeight="1" x14ac:dyDescent="0.3">
      <c r="A142" s="22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1"/>
      <c r="P142" s="157"/>
      <c r="R142" s="1"/>
    </row>
    <row r="143" spans="1:18" ht="12.75" customHeight="1" x14ac:dyDescent="0.3">
      <c r="A143" s="22"/>
      <c r="B143" s="4"/>
      <c r="C143" s="4"/>
      <c r="D143" s="6">
        <f t="shared" ref="D143:J143" si="5">E143-1</f>
        <v>2017</v>
      </c>
      <c r="E143" s="6">
        <f t="shared" si="5"/>
        <v>2018</v>
      </c>
      <c r="F143" s="6">
        <f t="shared" si="5"/>
        <v>2019</v>
      </c>
      <c r="G143" s="6">
        <f t="shared" si="5"/>
        <v>2020</v>
      </c>
      <c r="H143" s="6">
        <f t="shared" si="5"/>
        <v>2021</v>
      </c>
      <c r="I143" s="6">
        <f t="shared" si="5"/>
        <v>2022</v>
      </c>
      <c r="J143" s="6">
        <f t="shared" si="5"/>
        <v>2023</v>
      </c>
      <c r="K143" s="6">
        <f>L143-1</f>
        <v>2024</v>
      </c>
      <c r="L143" s="6">
        <f>YEAR($N$2)-1</f>
        <v>2025</v>
      </c>
      <c r="M143" s="6" t="str" cm="1">
        <f t="array" ref="M143">_xlfn.IFS(MONTH($N$2)=3,"Q1 "&amp;YEAR($N$2),MONTH($N$2)=6,"YTD "&amp;YEAR($N$2),MONTH($N$2)=9,"YTD "&amp;YEAR($N$2),MONTH($N$2)=12,YEAR($N$2))</f>
        <v>YTD 2026</v>
      </c>
      <c r="N143" s="6"/>
      <c r="O143" s="1"/>
      <c r="P143" s="157"/>
      <c r="R143" s="1"/>
    </row>
    <row r="144" spans="1:18" x14ac:dyDescent="0.3">
      <c r="A144" s="22"/>
      <c r="B144" s="7" t="s">
        <v>188</v>
      </c>
      <c r="C144" s="4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"/>
      <c r="P144" s="157"/>
      <c r="R144" s="1"/>
    </row>
    <row r="145" spans="1:18" ht="15" customHeight="1" thickBot="1" x14ac:dyDescent="0.35">
      <c r="A145" s="22"/>
      <c r="B145" s="99" t="s">
        <v>249</v>
      </c>
      <c r="C145" s="4"/>
      <c r="D145" s="101">
        <f>IF(YEAR('Firm &amp; Fund Overview'!$F$23)&lt;='Fund-Level Data'!D143,SUM('Fund-Level Data'!D146:D151),"N/A")</f>
        <v>0</v>
      </c>
      <c r="E145" s="101">
        <f>IF(YEAR('Firm &amp; Fund Overview'!$F$23)&lt;='Fund-Level Data'!E143,SUM('Fund-Level Data'!E146:E151),"N/A")</f>
        <v>0</v>
      </c>
      <c r="F145" s="101">
        <f>IF(YEAR('Firm &amp; Fund Overview'!$F$23)&lt;='Fund-Level Data'!F143,SUM('Fund-Level Data'!F146:F151),"N/A")</f>
        <v>0</v>
      </c>
      <c r="G145" s="101">
        <f>IF(YEAR('Firm &amp; Fund Overview'!$F$23)&lt;='Fund-Level Data'!G143,SUM('Fund-Level Data'!G146:G151),"N/A")</f>
        <v>0</v>
      </c>
      <c r="H145" s="101">
        <f>IF(YEAR('Firm &amp; Fund Overview'!$F$23)&lt;='Fund-Level Data'!H143,SUM('Fund-Level Data'!H146:H151),"N/A")</f>
        <v>0</v>
      </c>
      <c r="I145" s="101">
        <f>IF(YEAR('Firm &amp; Fund Overview'!$F$23)&lt;='Fund-Level Data'!I143,SUM('Fund-Level Data'!I146:I151),"N/A")</f>
        <v>0</v>
      </c>
      <c r="J145" s="101">
        <f>IF(YEAR('Firm &amp; Fund Overview'!$F$23)&lt;='Fund-Level Data'!J143,SUM('Fund-Level Data'!J146:J151),"N/A")</f>
        <v>0</v>
      </c>
      <c r="K145" s="101">
        <f>IF(YEAR('Firm &amp; Fund Overview'!$F$23)&lt;='Fund-Level Data'!K143,SUM('Fund-Level Data'!K146:K151),"N/A")</f>
        <v>0</v>
      </c>
      <c r="L145" s="101">
        <f>IF(YEAR('Firm &amp; Fund Overview'!$F$23)&lt;='Fund-Level Data'!L143,SUM('Fund-Level Data'!L146:L151),"N/A")</f>
        <v>0</v>
      </c>
      <c r="M145" s="101">
        <f>IF(YEAR('Firm &amp; Fund Overview'!$F$23)&lt;='Fund-Level Data'!M143,SUM('Fund-Level Data'!M146:M151),"N/A")</f>
        <v>0</v>
      </c>
      <c r="N145" s="6"/>
      <c r="O145" s="1"/>
      <c r="P145" s="157"/>
      <c r="R145" s="1"/>
    </row>
    <row r="146" spans="1:18" ht="15" customHeight="1" thickBot="1" x14ac:dyDescent="0.35">
      <c r="A146" s="22"/>
      <c r="B146" s="98" t="s">
        <v>196</v>
      </c>
      <c r="C146" s="4"/>
      <c r="D146" s="163">
        <v>0</v>
      </c>
      <c r="E146" s="163">
        <v>0</v>
      </c>
      <c r="F146" s="163">
        <v>0</v>
      </c>
      <c r="G146" s="163">
        <v>0</v>
      </c>
      <c r="H146" s="163">
        <v>0</v>
      </c>
      <c r="I146" s="163">
        <v>0</v>
      </c>
      <c r="J146" s="163">
        <v>0</v>
      </c>
      <c r="K146" s="163">
        <v>0</v>
      </c>
      <c r="L146" s="163">
        <v>0</v>
      </c>
      <c r="M146" s="163">
        <v>0</v>
      </c>
      <c r="N146" s="6"/>
      <c r="O146" s="1"/>
      <c r="P146" s="167" t="s">
        <v>211</v>
      </c>
      <c r="R146" s="1"/>
    </row>
    <row r="147" spans="1:18" ht="15" customHeight="1" thickBot="1" x14ac:dyDescent="0.35">
      <c r="A147" s="22"/>
      <c r="B147" s="98" t="s">
        <v>254</v>
      </c>
      <c r="C147" s="4"/>
      <c r="D147" s="163">
        <v>0</v>
      </c>
      <c r="E147" s="163">
        <v>0</v>
      </c>
      <c r="F147" s="163">
        <v>0</v>
      </c>
      <c r="G147" s="163">
        <v>0</v>
      </c>
      <c r="H147" s="163">
        <v>0</v>
      </c>
      <c r="I147" s="163">
        <v>0</v>
      </c>
      <c r="J147" s="163">
        <v>0</v>
      </c>
      <c r="K147" s="163">
        <v>0</v>
      </c>
      <c r="L147" s="163">
        <v>0</v>
      </c>
      <c r="M147" s="163">
        <v>0</v>
      </c>
      <c r="N147" s="6"/>
      <c r="O147" s="1"/>
      <c r="P147" s="167" t="s">
        <v>212</v>
      </c>
      <c r="R147" s="1"/>
    </row>
    <row r="148" spans="1:18" ht="15" customHeight="1" thickBot="1" x14ac:dyDescent="0.35">
      <c r="A148" s="22"/>
      <c r="B148" s="98" t="s">
        <v>252</v>
      </c>
      <c r="C148" s="4"/>
      <c r="D148" s="163">
        <v>0</v>
      </c>
      <c r="E148" s="163">
        <v>0</v>
      </c>
      <c r="F148" s="163">
        <v>0</v>
      </c>
      <c r="G148" s="163">
        <v>0</v>
      </c>
      <c r="H148" s="163">
        <v>0</v>
      </c>
      <c r="I148" s="163">
        <v>0</v>
      </c>
      <c r="J148" s="163">
        <v>0</v>
      </c>
      <c r="K148" s="163">
        <v>0</v>
      </c>
      <c r="L148" s="163">
        <v>0</v>
      </c>
      <c r="M148" s="163">
        <v>0</v>
      </c>
      <c r="N148" s="6"/>
      <c r="O148" s="1"/>
      <c r="P148" s="167" t="s">
        <v>213</v>
      </c>
      <c r="R148" s="1"/>
    </row>
    <row r="149" spans="1:18" ht="15" customHeight="1" thickBot="1" x14ac:dyDescent="0.35">
      <c r="A149" s="22"/>
      <c r="B149" s="98" t="s">
        <v>253</v>
      </c>
      <c r="C149" s="4"/>
      <c r="D149" s="163">
        <v>0</v>
      </c>
      <c r="E149" s="163">
        <v>0</v>
      </c>
      <c r="F149" s="163">
        <v>0</v>
      </c>
      <c r="G149" s="163">
        <v>0</v>
      </c>
      <c r="H149" s="163">
        <v>0</v>
      </c>
      <c r="I149" s="163">
        <v>0</v>
      </c>
      <c r="J149" s="163">
        <v>0</v>
      </c>
      <c r="K149" s="163">
        <v>0</v>
      </c>
      <c r="L149" s="163">
        <v>0</v>
      </c>
      <c r="M149" s="163">
        <v>0</v>
      </c>
      <c r="N149" s="6"/>
      <c r="O149" s="1"/>
      <c r="P149" s="167"/>
      <c r="R149" s="1"/>
    </row>
    <row r="150" spans="1:18" ht="15" customHeight="1" thickBot="1" x14ac:dyDescent="0.35">
      <c r="A150" s="22"/>
      <c r="B150" s="98" t="s">
        <v>209</v>
      </c>
      <c r="C150" s="4"/>
      <c r="D150" s="163">
        <v>0</v>
      </c>
      <c r="E150" s="163">
        <v>0</v>
      </c>
      <c r="F150" s="163">
        <v>0</v>
      </c>
      <c r="G150" s="163">
        <v>0</v>
      </c>
      <c r="H150" s="163">
        <v>0</v>
      </c>
      <c r="I150" s="163">
        <v>0</v>
      </c>
      <c r="J150" s="163">
        <v>0</v>
      </c>
      <c r="K150" s="163">
        <v>0</v>
      </c>
      <c r="L150" s="163">
        <v>0</v>
      </c>
      <c r="M150" s="163">
        <v>0</v>
      </c>
      <c r="N150" s="6"/>
      <c r="O150" s="1"/>
      <c r="P150" s="167"/>
      <c r="R150" s="1"/>
    </row>
    <row r="151" spans="1:18" ht="15" customHeight="1" thickBot="1" x14ac:dyDescent="0.35">
      <c r="A151" s="22"/>
      <c r="B151" s="98" t="s">
        <v>210</v>
      </c>
      <c r="C151" s="4"/>
      <c r="D151" s="163">
        <v>0</v>
      </c>
      <c r="E151" s="163">
        <v>0</v>
      </c>
      <c r="F151" s="163">
        <v>0</v>
      </c>
      <c r="G151" s="163">
        <v>0</v>
      </c>
      <c r="H151" s="163">
        <v>0</v>
      </c>
      <c r="I151" s="163">
        <v>0</v>
      </c>
      <c r="J151" s="163">
        <v>0</v>
      </c>
      <c r="K151" s="163">
        <v>0</v>
      </c>
      <c r="L151" s="163">
        <v>0</v>
      </c>
      <c r="M151" s="163">
        <v>0</v>
      </c>
      <c r="N151" s="6"/>
      <c r="O151" s="1"/>
      <c r="P151" s="167"/>
      <c r="R151" s="1"/>
    </row>
    <row r="152" spans="1:18" ht="15" customHeight="1" x14ac:dyDescent="0.3">
      <c r="A152" s="22"/>
      <c r="B152" s="98"/>
      <c r="C152" s="4"/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6"/>
      <c r="O152" s="1"/>
      <c r="P152" s="167" t="s">
        <v>214</v>
      </c>
      <c r="R152" s="1"/>
    </row>
    <row r="153" spans="1:18" ht="15" customHeight="1" thickBot="1" x14ac:dyDescent="0.35">
      <c r="A153" s="22"/>
      <c r="B153" s="99" t="s">
        <v>128</v>
      </c>
      <c r="C153" s="4"/>
      <c r="D153" s="101">
        <f>IF(YEAR('Firm &amp; Fund Overview'!$F$23)&lt;='Fund-Level Data'!D143,SUM(D154:D156),"N/A")</f>
        <v>0</v>
      </c>
      <c r="E153" s="101">
        <f>IF(YEAR('Firm &amp; Fund Overview'!$F$23)&lt;='Fund-Level Data'!E143,SUM(E154:E156),"N/A")</f>
        <v>0</v>
      </c>
      <c r="F153" s="101">
        <f>IF(YEAR('Firm &amp; Fund Overview'!$F$23)&lt;='Fund-Level Data'!F143,SUM(F154:F156),"N/A")</f>
        <v>0</v>
      </c>
      <c r="G153" s="101">
        <f>IF(YEAR('Firm &amp; Fund Overview'!$F$23)&lt;='Fund-Level Data'!G143,SUM(G154:G156),"N/A")</f>
        <v>0</v>
      </c>
      <c r="H153" s="101">
        <f>IF(YEAR('Firm &amp; Fund Overview'!$F$23)&lt;='Fund-Level Data'!H143,SUM(H154:H156),"N/A")</f>
        <v>0</v>
      </c>
      <c r="I153" s="101">
        <f>IF(YEAR('Firm &amp; Fund Overview'!$F$23)&lt;='Fund-Level Data'!I143,SUM(I154:I156),"N/A")</f>
        <v>0</v>
      </c>
      <c r="J153" s="101">
        <f>IF(YEAR('Firm &amp; Fund Overview'!$F$23)&lt;='Fund-Level Data'!J143,SUM(J154:J156),"N/A")</f>
        <v>0</v>
      </c>
      <c r="K153" s="101">
        <f>IF(YEAR('Firm &amp; Fund Overview'!$F$23)&lt;='Fund-Level Data'!K143,SUM(K154:K156),"N/A")</f>
        <v>0</v>
      </c>
      <c r="L153" s="101">
        <f>IF(YEAR('Firm &amp; Fund Overview'!$F$23)&lt;='Fund-Level Data'!L143,SUM(L154:L156),"N/A")</f>
        <v>0</v>
      </c>
      <c r="M153" s="101">
        <f>IF(YEAR('Firm &amp; Fund Overview'!$F$23)&lt;='Fund-Level Data'!M143,SUM(M154:M156),"N/A")</f>
        <v>0</v>
      </c>
      <c r="N153" s="6"/>
      <c r="O153" s="1"/>
      <c r="P153" s="167" t="s">
        <v>221</v>
      </c>
      <c r="R153" s="1"/>
    </row>
    <row r="154" spans="1:18" ht="15" customHeight="1" thickBot="1" x14ac:dyDescent="0.35">
      <c r="A154" s="22"/>
      <c r="B154" s="98" t="s">
        <v>197</v>
      </c>
      <c r="C154" s="4"/>
      <c r="D154" s="163">
        <v>0</v>
      </c>
      <c r="E154" s="163">
        <v>0</v>
      </c>
      <c r="F154" s="163">
        <v>0</v>
      </c>
      <c r="G154" s="163">
        <v>0</v>
      </c>
      <c r="H154" s="163">
        <v>0</v>
      </c>
      <c r="I154" s="163">
        <v>0</v>
      </c>
      <c r="J154" s="163">
        <v>0</v>
      </c>
      <c r="K154" s="163">
        <v>0</v>
      </c>
      <c r="L154" s="163">
        <v>0</v>
      </c>
      <c r="M154" s="163">
        <v>0</v>
      </c>
      <c r="N154" s="6"/>
      <c r="O154" s="1"/>
      <c r="P154" s="167"/>
      <c r="R154" s="1"/>
    </row>
    <row r="155" spans="1:18" ht="15" customHeight="1" thickBot="1" x14ac:dyDescent="0.35">
      <c r="A155" s="22"/>
      <c r="B155" s="98" t="s">
        <v>207</v>
      </c>
      <c r="C155" s="4"/>
      <c r="D155" s="163">
        <v>0</v>
      </c>
      <c r="E155" s="163">
        <v>0</v>
      </c>
      <c r="F155" s="163">
        <v>0</v>
      </c>
      <c r="G155" s="163">
        <v>0</v>
      </c>
      <c r="H155" s="163">
        <v>0</v>
      </c>
      <c r="I155" s="163">
        <v>0</v>
      </c>
      <c r="J155" s="163">
        <v>0</v>
      </c>
      <c r="K155" s="163">
        <v>0</v>
      </c>
      <c r="L155" s="163">
        <v>0</v>
      </c>
      <c r="M155" s="163">
        <v>0</v>
      </c>
      <c r="N155" s="6"/>
      <c r="O155" s="1"/>
      <c r="P155" s="157"/>
      <c r="R155" s="1"/>
    </row>
    <row r="156" spans="1:18" ht="15" customHeight="1" thickBot="1" x14ac:dyDescent="0.35">
      <c r="A156" s="22"/>
      <c r="B156" s="98" t="s">
        <v>198</v>
      </c>
      <c r="C156" s="4"/>
      <c r="D156" s="163">
        <v>0</v>
      </c>
      <c r="E156" s="163">
        <v>0</v>
      </c>
      <c r="F156" s="163">
        <v>0</v>
      </c>
      <c r="G156" s="163">
        <v>0</v>
      </c>
      <c r="H156" s="163">
        <v>0</v>
      </c>
      <c r="I156" s="163">
        <v>0</v>
      </c>
      <c r="J156" s="163">
        <v>0</v>
      </c>
      <c r="K156" s="163">
        <v>0</v>
      </c>
      <c r="L156" s="163">
        <v>0</v>
      </c>
      <c r="M156" s="163">
        <v>0</v>
      </c>
      <c r="N156" s="6"/>
      <c r="O156" s="1"/>
      <c r="P156" s="157"/>
      <c r="R156" s="1"/>
    </row>
    <row r="157" spans="1:18" ht="15" customHeight="1" x14ac:dyDescent="0.3">
      <c r="A157" s="22"/>
      <c r="B157" s="98"/>
      <c r="C157" s="4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6"/>
      <c r="O157" s="1"/>
      <c r="P157" s="167" t="s">
        <v>215</v>
      </c>
      <c r="R157" s="1"/>
    </row>
    <row r="158" spans="1:18" ht="15" customHeight="1" thickBot="1" x14ac:dyDescent="0.35">
      <c r="A158" s="22"/>
      <c r="B158" s="99" t="s">
        <v>181</v>
      </c>
      <c r="C158" s="4"/>
      <c r="D158" s="101">
        <f>IF(YEAR('Firm &amp; Fund Overview'!$F$23)&lt;='Fund-Level Data'!D143,SUM('Fund-Level Data'!D159:D162),"N/A")</f>
        <v>0</v>
      </c>
      <c r="E158" s="101">
        <f>IF(YEAR('Firm &amp; Fund Overview'!$F$23)&lt;='Fund-Level Data'!E143,SUM('Fund-Level Data'!E159:E162),"N/A")</f>
        <v>0</v>
      </c>
      <c r="F158" s="101">
        <f>IF(YEAR('Firm &amp; Fund Overview'!$F$23)&lt;='Fund-Level Data'!F143,SUM('Fund-Level Data'!F159:F162),"N/A")</f>
        <v>0</v>
      </c>
      <c r="G158" s="101">
        <f>IF(YEAR('Firm &amp; Fund Overview'!$F$23)&lt;='Fund-Level Data'!G143,SUM('Fund-Level Data'!G159:G162),"N/A")</f>
        <v>0</v>
      </c>
      <c r="H158" s="101">
        <f>IF(YEAR('Firm &amp; Fund Overview'!$F$23)&lt;='Fund-Level Data'!H143,SUM('Fund-Level Data'!H159:H162),"N/A")</f>
        <v>0</v>
      </c>
      <c r="I158" s="101">
        <f>IF(YEAR('Firm &amp; Fund Overview'!$F$23)&lt;='Fund-Level Data'!I143,SUM('Fund-Level Data'!I159:I162),"N/A")</f>
        <v>0</v>
      </c>
      <c r="J158" s="101">
        <f>IF(YEAR('Firm &amp; Fund Overview'!$F$23)&lt;='Fund-Level Data'!J143,SUM('Fund-Level Data'!J159:J162),"N/A")</f>
        <v>0</v>
      </c>
      <c r="K158" s="101">
        <f>IF(YEAR('Firm &amp; Fund Overview'!$F$23)&lt;='Fund-Level Data'!K143,SUM('Fund-Level Data'!K159:K162),"N/A")</f>
        <v>0</v>
      </c>
      <c r="L158" s="101">
        <f>IF(YEAR('Firm &amp; Fund Overview'!$F$23)&lt;='Fund-Level Data'!L143,SUM('Fund-Level Data'!L159:L162),"N/A")</f>
        <v>0</v>
      </c>
      <c r="M158" s="101">
        <f>IF(YEAR('Firm &amp; Fund Overview'!$F$23)&lt;='Fund-Level Data'!M143,SUM('Fund-Level Data'!M159:M162),"N/A")</f>
        <v>0</v>
      </c>
      <c r="N158" s="6"/>
      <c r="O158" s="1"/>
      <c r="P158" s="167" t="s">
        <v>216</v>
      </c>
      <c r="R158" s="1"/>
    </row>
    <row r="159" spans="1:18" ht="15" customHeight="1" thickBot="1" x14ac:dyDescent="0.35">
      <c r="A159" s="22"/>
      <c r="B159" s="98" t="s">
        <v>199</v>
      </c>
      <c r="C159" s="4"/>
      <c r="D159" s="163">
        <v>0</v>
      </c>
      <c r="E159" s="163">
        <v>0</v>
      </c>
      <c r="F159" s="163">
        <v>0</v>
      </c>
      <c r="G159" s="163">
        <v>0</v>
      </c>
      <c r="H159" s="163">
        <v>0</v>
      </c>
      <c r="I159" s="163">
        <v>0</v>
      </c>
      <c r="J159" s="163">
        <v>0</v>
      </c>
      <c r="K159" s="163">
        <v>0</v>
      </c>
      <c r="L159" s="163">
        <v>0</v>
      </c>
      <c r="M159" s="163">
        <v>0</v>
      </c>
      <c r="N159" s="6"/>
      <c r="O159" s="1"/>
      <c r="P159" s="167" t="s">
        <v>217</v>
      </c>
      <c r="R159" s="1"/>
    </row>
    <row r="160" spans="1:18" ht="15" customHeight="1" thickBot="1" x14ac:dyDescent="0.35">
      <c r="A160" s="22"/>
      <c r="B160" s="98" t="s">
        <v>200</v>
      </c>
      <c r="C160" s="4"/>
      <c r="D160" s="163">
        <v>0</v>
      </c>
      <c r="E160" s="163">
        <v>0</v>
      </c>
      <c r="F160" s="163">
        <v>0</v>
      </c>
      <c r="G160" s="163">
        <v>0</v>
      </c>
      <c r="H160" s="163">
        <v>0</v>
      </c>
      <c r="I160" s="163">
        <v>0</v>
      </c>
      <c r="J160" s="163">
        <v>0</v>
      </c>
      <c r="K160" s="163">
        <v>0</v>
      </c>
      <c r="L160" s="163">
        <v>0</v>
      </c>
      <c r="M160" s="163">
        <v>0</v>
      </c>
      <c r="N160" s="6"/>
      <c r="O160" s="1"/>
      <c r="P160" s="167"/>
      <c r="R160" s="1"/>
    </row>
    <row r="161" spans="1:18" ht="15" customHeight="1" thickBot="1" x14ac:dyDescent="0.35">
      <c r="A161" s="22"/>
      <c r="B161" s="98" t="s">
        <v>201</v>
      </c>
      <c r="C161" s="4"/>
      <c r="D161" s="163">
        <v>0</v>
      </c>
      <c r="E161" s="163">
        <v>0</v>
      </c>
      <c r="F161" s="163">
        <v>0</v>
      </c>
      <c r="G161" s="163">
        <v>0</v>
      </c>
      <c r="H161" s="163">
        <v>0</v>
      </c>
      <c r="I161" s="163">
        <v>0</v>
      </c>
      <c r="J161" s="163">
        <v>0</v>
      </c>
      <c r="K161" s="163">
        <v>0</v>
      </c>
      <c r="L161" s="163">
        <v>0</v>
      </c>
      <c r="M161" s="163">
        <v>0</v>
      </c>
      <c r="N161" s="6"/>
      <c r="O161" s="1"/>
      <c r="P161" s="167"/>
      <c r="R161" s="1"/>
    </row>
    <row r="162" spans="1:18" ht="15" customHeight="1" thickBot="1" x14ac:dyDescent="0.35">
      <c r="A162" s="22"/>
      <c r="B162" s="98" t="s">
        <v>202</v>
      </c>
      <c r="C162" s="4"/>
      <c r="D162" s="163">
        <v>0</v>
      </c>
      <c r="E162" s="163">
        <v>0</v>
      </c>
      <c r="F162" s="163">
        <v>0</v>
      </c>
      <c r="G162" s="163">
        <v>0</v>
      </c>
      <c r="H162" s="163">
        <v>0</v>
      </c>
      <c r="I162" s="163">
        <v>0</v>
      </c>
      <c r="J162" s="163">
        <v>0</v>
      </c>
      <c r="K162" s="163">
        <v>0</v>
      </c>
      <c r="L162" s="163">
        <v>0</v>
      </c>
      <c r="M162" s="163">
        <v>0</v>
      </c>
      <c r="N162" s="6"/>
      <c r="O162" s="1"/>
      <c r="P162" s="167" t="s">
        <v>218</v>
      </c>
      <c r="R162" s="1"/>
    </row>
    <row r="163" spans="1:18" ht="15" customHeight="1" x14ac:dyDescent="0.3">
      <c r="A163" s="22"/>
      <c r="B163" s="98"/>
      <c r="C163" s="4"/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6"/>
      <c r="O163" s="1"/>
      <c r="P163" s="167" t="s">
        <v>219</v>
      </c>
      <c r="R163" s="1"/>
    </row>
    <row r="164" spans="1:18" ht="15" customHeight="1" thickBot="1" x14ac:dyDescent="0.35">
      <c r="A164" s="22"/>
      <c r="B164" s="99" t="s">
        <v>182</v>
      </c>
      <c r="C164" s="4"/>
      <c r="D164" s="101">
        <f>IF(YEAR('Firm &amp; Fund Overview'!$F$23)&lt;='Fund-Level Data'!D143,SUM('Fund-Level Data'!D165:D167),"N/A")</f>
        <v>0</v>
      </c>
      <c r="E164" s="101">
        <f>IF(YEAR('Firm &amp; Fund Overview'!$F$23)&lt;='Fund-Level Data'!E143,SUM('Fund-Level Data'!E165:E167),"N/A")</f>
        <v>0</v>
      </c>
      <c r="F164" s="101">
        <f>IF(YEAR('Firm &amp; Fund Overview'!$F$23)&lt;='Fund-Level Data'!F143,SUM('Fund-Level Data'!F165:F167),"N/A")</f>
        <v>0</v>
      </c>
      <c r="G164" s="101">
        <f>IF(YEAR('Firm &amp; Fund Overview'!$F$23)&lt;='Fund-Level Data'!G143,SUM('Fund-Level Data'!G165:G167),"N/A")</f>
        <v>0</v>
      </c>
      <c r="H164" s="101">
        <f>IF(YEAR('Firm &amp; Fund Overview'!$F$23)&lt;='Fund-Level Data'!H143,SUM('Fund-Level Data'!H165:H167),"N/A")</f>
        <v>0</v>
      </c>
      <c r="I164" s="101">
        <f>IF(YEAR('Firm &amp; Fund Overview'!$F$23)&lt;='Fund-Level Data'!I143,SUM('Fund-Level Data'!I165:I167),"N/A")</f>
        <v>0</v>
      </c>
      <c r="J164" s="101">
        <f>IF(YEAR('Firm &amp; Fund Overview'!$F$23)&lt;='Fund-Level Data'!J143,SUM('Fund-Level Data'!J165:J167),"N/A")</f>
        <v>0</v>
      </c>
      <c r="K164" s="101">
        <f>IF(YEAR('Firm &amp; Fund Overview'!$F$23)&lt;='Fund-Level Data'!K143,SUM('Fund-Level Data'!K165:K167),"N/A")</f>
        <v>0</v>
      </c>
      <c r="L164" s="101">
        <f>IF(YEAR('Firm &amp; Fund Overview'!$F$23)&lt;='Fund-Level Data'!L143,SUM('Fund-Level Data'!L165:L167),"N/A")</f>
        <v>0</v>
      </c>
      <c r="M164" s="101">
        <f>IF(YEAR('Firm &amp; Fund Overview'!$F$23)&lt;='Fund-Level Data'!M143,SUM('Fund-Level Data'!M165:M167),"N/A")</f>
        <v>0</v>
      </c>
      <c r="N164" s="6"/>
      <c r="O164" s="1"/>
      <c r="P164" s="167" t="s">
        <v>220</v>
      </c>
      <c r="R164" s="1"/>
    </row>
    <row r="165" spans="1:18" ht="15" customHeight="1" thickBot="1" x14ac:dyDescent="0.35">
      <c r="A165" s="22"/>
      <c r="B165" s="98" t="s">
        <v>203</v>
      </c>
      <c r="C165" s="4"/>
      <c r="D165" s="163">
        <v>0</v>
      </c>
      <c r="E165" s="163">
        <v>0</v>
      </c>
      <c r="F165" s="163">
        <v>0</v>
      </c>
      <c r="G165" s="163">
        <v>0</v>
      </c>
      <c r="H165" s="163">
        <v>0</v>
      </c>
      <c r="I165" s="163">
        <v>0</v>
      </c>
      <c r="J165" s="163">
        <v>0</v>
      </c>
      <c r="K165" s="163">
        <v>0</v>
      </c>
      <c r="L165" s="163">
        <v>0</v>
      </c>
      <c r="M165" s="163">
        <v>0</v>
      </c>
      <c r="N165" s="6"/>
      <c r="O165" s="1"/>
      <c r="P165" s="167"/>
      <c r="R165" s="1"/>
    </row>
    <row r="166" spans="1:18" ht="15" customHeight="1" thickBot="1" x14ac:dyDescent="0.35">
      <c r="A166" s="22"/>
      <c r="B166" s="98" t="s">
        <v>204</v>
      </c>
      <c r="C166" s="4"/>
      <c r="D166" s="163">
        <v>0</v>
      </c>
      <c r="E166" s="163">
        <v>0</v>
      </c>
      <c r="F166" s="163">
        <v>0</v>
      </c>
      <c r="G166" s="163">
        <v>0</v>
      </c>
      <c r="H166" s="163">
        <v>0</v>
      </c>
      <c r="I166" s="163">
        <v>0</v>
      </c>
      <c r="J166" s="163">
        <v>0</v>
      </c>
      <c r="K166" s="163">
        <v>0</v>
      </c>
      <c r="L166" s="163">
        <v>0</v>
      </c>
      <c r="M166" s="163">
        <v>0</v>
      </c>
      <c r="N166" s="6"/>
      <c r="O166" s="1"/>
      <c r="P166" s="167"/>
      <c r="R166" s="1"/>
    </row>
    <row r="167" spans="1:18" ht="15" customHeight="1" thickBot="1" x14ac:dyDescent="0.35">
      <c r="A167" s="22"/>
      <c r="B167" s="98" t="s">
        <v>205</v>
      </c>
      <c r="C167" s="4"/>
      <c r="D167" s="163">
        <v>0</v>
      </c>
      <c r="E167" s="163">
        <v>0</v>
      </c>
      <c r="F167" s="163">
        <v>0</v>
      </c>
      <c r="G167" s="163">
        <v>0</v>
      </c>
      <c r="H167" s="163">
        <v>0</v>
      </c>
      <c r="I167" s="163">
        <v>0</v>
      </c>
      <c r="J167" s="163">
        <v>0</v>
      </c>
      <c r="K167" s="163">
        <v>0</v>
      </c>
      <c r="L167" s="163">
        <v>0</v>
      </c>
      <c r="M167" s="163">
        <v>0</v>
      </c>
      <c r="N167" s="6"/>
      <c r="O167" s="1"/>
      <c r="P167" s="167"/>
      <c r="R167" s="1"/>
    </row>
    <row r="168" spans="1:18" ht="15" customHeight="1" x14ac:dyDescent="0.3">
      <c r="A168" s="22"/>
      <c r="B168" s="98"/>
      <c r="C168" s="4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6"/>
      <c r="O168" s="1"/>
      <c r="P168" s="167" t="s">
        <v>222</v>
      </c>
      <c r="R168" s="1"/>
    </row>
    <row r="169" spans="1:18" ht="15" customHeight="1" thickBot="1" x14ac:dyDescent="0.35">
      <c r="A169" s="22"/>
      <c r="B169" s="99" t="s">
        <v>23</v>
      </c>
      <c r="C169" s="4"/>
      <c r="D169" s="101">
        <f>IF(YEAR('Firm &amp; Fund Overview'!$F$23)&lt;='Fund-Level Data'!D143,SUM('Fund-Level Data'!D170:D175),"N/A")</f>
        <v>0</v>
      </c>
      <c r="E169" s="101">
        <f>IF(YEAR('Firm &amp; Fund Overview'!$F$23)&lt;='Fund-Level Data'!E143,SUM('Fund-Level Data'!E170:E175),"N/A")</f>
        <v>0</v>
      </c>
      <c r="F169" s="101">
        <f>IF(YEAR('Firm &amp; Fund Overview'!$F$23)&lt;='Fund-Level Data'!F143,SUM('Fund-Level Data'!F170:F175),"N/A")</f>
        <v>0</v>
      </c>
      <c r="G169" s="101">
        <f>IF(YEAR('Firm &amp; Fund Overview'!$F$23)&lt;='Fund-Level Data'!G143,SUM('Fund-Level Data'!G170:G175),"N/A")</f>
        <v>0</v>
      </c>
      <c r="H169" s="101">
        <f>IF(YEAR('Firm &amp; Fund Overview'!$F$23)&lt;='Fund-Level Data'!H143,SUM('Fund-Level Data'!H170:H175),"N/A")</f>
        <v>0</v>
      </c>
      <c r="I169" s="101">
        <f>IF(YEAR('Firm &amp; Fund Overview'!$F$23)&lt;='Fund-Level Data'!I143,SUM('Fund-Level Data'!I170:I175),"N/A")</f>
        <v>0</v>
      </c>
      <c r="J169" s="101">
        <f>IF(YEAR('Firm &amp; Fund Overview'!$F$23)&lt;='Fund-Level Data'!J143,SUM('Fund-Level Data'!J170:J175),"N/A")</f>
        <v>0</v>
      </c>
      <c r="K169" s="101">
        <f>IF(YEAR('Firm &amp; Fund Overview'!$F$23)&lt;='Fund-Level Data'!K143,SUM('Fund-Level Data'!K170:K175),"N/A")</f>
        <v>0</v>
      </c>
      <c r="L169" s="101">
        <f>IF(YEAR('Firm &amp; Fund Overview'!$F$23)&lt;='Fund-Level Data'!L143,SUM('Fund-Level Data'!L170:L175),"N/A")</f>
        <v>0</v>
      </c>
      <c r="M169" s="101">
        <f>IF(YEAR('Firm &amp; Fund Overview'!$F$23)&lt;='Fund-Level Data'!M143,SUM('Fund-Level Data'!M170:M175),"N/A")</f>
        <v>0</v>
      </c>
      <c r="N169" s="6"/>
      <c r="O169" s="1"/>
      <c r="P169" s="157"/>
      <c r="R169" s="1"/>
    </row>
    <row r="170" spans="1:18" ht="15" customHeight="1" thickBot="1" x14ac:dyDescent="0.35">
      <c r="A170" s="22"/>
      <c r="B170" s="98" t="s">
        <v>22</v>
      </c>
      <c r="C170" s="4"/>
      <c r="D170" s="163">
        <v>0</v>
      </c>
      <c r="E170" s="163">
        <v>0</v>
      </c>
      <c r="F170" s="163">
        <v>0</v>
      </c>
      <c r="G170" s="163">
        <v>0</v>
      </c>
      <c r="H170" s="163">
        <v>0</v>
      </c>
      <c r="I170" s="163">
        <v>0</v>
      </c>
      <c r="J170" s="163">
        <v>0</v>
      </c>
      <c r="K170" s="163">
        <v>0</v>
      </c>
      <c r="L170" s="163">
        <v>0</v>
      </c>
      <c r="M170" s="163">
        <v>0</v>
      </c>
      <c r="N170" s="6"/>
      <c r="O170" s="1"/>
      <c r="P170" s="157"/>
      <c r="R170" s="1"/>
    </row>
    <row r="171" spans="1:18" ht="15" customHeight="1" thickBot="1" x14ac:dyDescent="0.35">
      <c r="A171" s="22"/>
      <c r="B171" s="98" t="s">
        <v>206</v>
      </c>
      <c r="C171" s="4"/>
      <c r="D171" s="163">
        <v>0</v>
      </c>
      <c r="E171" s="163">
        <v>0</v>
      </c>
      <c r="F171" s="163">
        <v>0</v>
      </c>
      <c r="G171" s="163">
        <v>0</v>
      </c>
      <c r="H171" s="163">
        <v>0</v>
      </c>
      <c r="I171" s="163">
        <v>0</v>
      </c>
      <c r="J171" s="163">
        <v>0</v>
      </c>
      <c r="K171" s="163">
        <v>0</v>
      </c>
      <c r="L171" s="163">
        <v>0</v>
      </c>
      <c r="M171" s="163">
        <v>0</v>
      </c>
      <c r="N171" s="6"/>
      <c r="O171" s="1"/>
      <c r="P171" s="157"/>
      <c r="R171" s="1"/>
    </row>
    <row r="172" spans="1:18" ht="15" customHeight="1" thickBot="1" x14ac:dyDescent="0.35">
      <c r="A172" s="22"/>
      <c r="B172" s="98" t="s">
        <v>180</v>
      </c>
      <c r="C172" s="4"/>
      <c r="D172" s="163">
        <v>0</v>
      </c>
      <c r="E172" s="163">
        <v>0</v>
      </c>
      <c r="F172" s="163">
        <v>0</v>
      </c>
      <c r="G172" s="163">
        <v>0</v>
      </c>
      <c r="H172" s="163">
        <v>0</v>
      </c>
      <c r="I172" s="163">
        <v>0</v>
      </c>
      <c r="J172" s="163">
        <v>0</v>
      </c>
      <c r="K172" s="163">
        <v>0</v>
      </c>
      <c r="L172" s="163">
        <v>0</v>
      </c>
      <c r="M172" s="163">
        <v>0</v>
      </c>
      <c r="N172" s="6"/>
      <c r="O172" s="1"/>
      <c r="P172" s="157"/>
      <c r="R172" s="1"/>
    </row>
    <row r="173" spans="1:18" ht="15" customHeight="1" thickBot="1" x14ac:dyDescent="0.35">
      <c r="A173" s="22"/>
      <c r="B173" s="98" t="s">
        <v>208</v>
      </c>
      <c r="C173" s="4"/>
      <c r="D173" s="163">
        <v>0</v>
      </c>
      <c r="E173" s="163">
        <v>0</v>
      </c>
      <c r="F173" s="163">
        <v>0</v>
      </c>
      <c r="G173" s="163">
        <v>0</v>
      </c>
      <c r="H173" s="163">
        <v>0</v>
      </c>
      <c r="I173" s="163">
        <v>0</v>
      </c>
      <c r="J173" s="163">
        <v>0</v>
      </c>
      <c r="K173" s="163">
        <v>0</v>
      </c>
      <c r="L173" s="163">
        <v>0</v>
      </c>
      <c r="M173" s="163">
        <v>0</v>
      </c>
      <c r="N173" s="6"/>
      <c r="O173" s="1"/>
      <c r="P173" s="157"/>
      <c r="R173" s="1"/>
    </row>
    <row r="174" spans="1:18" ht="15" customHeight="1" thickBot="1" x14ac:dyDescent="0.35">
      <c r="A174" s="22"/>
      <c r="B174" s="98" t="s">
        <v>183</v>
      </c>
      <c r="C174" s="4"/>
      <c r="D174" s="163">
        <v>0</v>
      </c>
      <c r="E174" s="163">
        <v>0</v>
      </c>
      <c r="F174" s="163">
        <v>0</v>
      </c>
      <c r="G174" s="163">
        <v>0</v>
      </c>
      <c r="H174" s="163">
        <v>0</v>
      </c>
      <c r="I174" s="163">
        <v>0</v>
      </c>
      <c r="J174" s="163">
        <v>0</v>
      </c>
      <c r="K174" s="163">
        <v>0</v>
      </c>
      <c r="L174" s="163">
        <v>0</v>
      </c>
      <c r="M174" s="163">
        <v>0</v>
      </c>
      <c r="N174" s="6"/>
      <c r="O174" s="1"/>
      <c r="P174" s="157"/>
      <c r="R174" s="1"/>
    </row>
    <row r="175" spans="1:18" ht="15" customHeight="1" thickBot="1" x14ac:dyDescent="0.35">
      <c r="A175" s="22"/>
      <c r="B175" s="98" t="s">
        <v>23</v>
      </c>
      <c r="C175" s="4"/>
      <c r="D175" s="163">
        <v>0</v>
      </c>
      <c r="E175" s="163">
        <v>0</v>
      </c>
      <c r="F175" s="163">
        <v>0</v>
      </c>
      <c r="G175" s="163">
        <v>0</v>
      </c>
      <c r="H175" s="163">
        <v>0</v>
      </c>
      <c r="I175" s="163">
        <v>0</v>
      </c>
      <c r="J175" s="163">
        <v>0</v>
      </c>
      <c r="K175" s="163">
        <v>0</v>
      </c>
      <c r="L175" s="163">
        <v>0</v>
      </c>
      <c r="M175" s="163">
        <v>0</v>
      </c>
      <c r="N175" s="6"/>
      <c r="O175" s="1"/>
      <c r="P175" s="157"/>
      <c r="R175" s="1"/>
    </row>
    <row r="176" spans="1:18" ht="12.75" customHeight="1" x14ac:dyDescent="0.3">
      <c r="A176" s="22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6"/>
      <c r="O176" s="1"/>
      <c r="P176" s="157"/>
      <c r="R176" s="1"/>
    </row>
    <row r="177" spans="1:18" ht="14" thickBot="1" x14ac:dyDescent="0.35">
      <c r="A177" s="22"/>
      <c r="B177" s="4" t="s">
        <v>32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6"/>
      <c r="O177" s="1"/>
      <c r="P177" s="157"/>
      <c r="R177" s="1"/>
    </row>
    <row r="178" spans="1:18" ht="15" customHeight="1" thickBot="1" x14ac:dyDescent="0.35">
      <c r="A178" s="22"/>
      <c r="B178" s="17" t="s">
        <v>24</v>
      </c>
      <c r="C178" s="4"/>
      <c r="D178" s="163">
        <v>0</v>
      </c>
      <c r="E178" s="163">
        <v>0</v>
      </c>
      <c r="F178" s="163">
        <v>0</v>
      </c>
      <c r="G178" s="163">
        <v>0</v>
      </c>
      <c r="H178" s="163">
        <v>0</v>
      </c>
      <c r="I178" s="163">
        <v>0</v>
      </c>
      <c r="J178" s="163">
        <v>0</v>
      </c>
      <c r="K178" s="163">
        <v>0</v>
      </c>
      <c r="L178" s="163">
        <v>0</v>
      </c>
      <c r="M178" s="163">
        <v>0</v>
      </c>
      <c r="N178" s="6"/>
      <c r="O178" s="1"/>
      <c r="P178" s="157"/>
      <c r="R178" s="1"/>
    </row>
    <row r="179" spans="1:18" ht="15" customHeight="1" thickBot="1" x14ac:dyDescent="0.35">
      <c r="A179" s="22"/>
      <c r="B179" s="17" t="s">
        <v>25</v>
      </c>
      <c r="C179" s="4"/>
      <c r="D179" s="163">
        <v>0</v>
      </c>
      <c r="E179" s="163">
        <v>0</v>
      </c>
      <c r="F179" s="163">
        <v>0</v>
      </c>
      <c r="G179" s="163">
        <v>0</v>
      </c>
      <c r="H179" s="163">
        <v>0</v>
      </c>
      <c r="I179" s="163">
        <v>0</v>
      </c>
      <c r="J179" s="163">
        <v>0</v>
      </c>
      <c r="K179" s="163">
        <v>0</v>
      </c>
      <c r="L179" s="163">
        <v>0</v>
      </c>
      <c r="M179" s="163">
        <v>0</v>
      </c>
      <c r="N179" s="6"/>
      <c r="O179" s="1"/>
      <c r="P179" s="157"/>
      <c r="R179" s="1"/>
    </row>
    <row r="180" spans="1:18" ht="15" customHeight="1" thickBot="1" x14ac:dyDescent="0.35">
      <c r="A180" s="22"/>
      <c r="B180" s="17" t="s">
        <v>26</v>
      </c>
      <c r="C180" s="4"/>
      <c r="D180" s="163">
        <v>0</v>
      </c>
      <c r="E180" s="163">
        <v>0</v>
      </c>
      <c r="F180" s="163">
        <v>0</v>
      </c>
      <c r="G180" s="163">
        <v>0</v>
      </c>
      <c r="H180" s="163">
        <v>0</v>
      </c>
      <c r="I180" s="163">
        <v>0</v>
      </c>
      <c r="J180" s="163">
        <v>0</v>
      </c>
      <c r="K180" s="163">
        <v>0</v>
      </c>
      <c r="L180" s="163">
        <v>0</v>
      </c>
      <c r="M180" s="163">
        <v>0</v>
      </c>
      <c r="N180" s="6"/>
      <c r="O180" s="1"/>
      <c r="P180" s="157"/>
      <c r="R180" s="1"/>
    </row>
    <row r="181" spans="1:18" ht="15" customHeight="1" thickBot="1" x14ac:dyDescent="0.35">
      <c r="A181" s="22"/>
      <c r="B181" s="17" t="s">
        <v>27</v>
      </c>
      <c r="C181" s="4"/>
      <c r="D181" s="163">
        <v>0</v>
      </c>
      <c r="E181" s="163">
        <v>0</v>
      </c>
      <c r="F181" s="163">
        <v>0</v>
      </c>
      <c r="G181" s="163">
        <v>0</v>
      </c>
      <c r="H181" s="163">
        <v>0</v>
      </c>
      <c r="I181" s="163">
        <v>0</v>
      </c>
      <c r="J181" s="163">
        <v>0</v>
      </c>
      <c r="K181" s="163">
        <v>0</v>
      </c>
      <c r="L181" s="163">
        <v>0</v>
      </c>
      <c r="M181" s="163">
        <v>0</v>
      </c>
      <c r="N181" s="6"/>
      <c r="O181" s="1"/>
      <c r="P181" s="157"/>
      <c r="R181" s="1"/>
    </row>
    <row r="182" spans="1:18" ht="15" customHeight="1" thickBot="1" x14ac:dyDescent="0.35">
      <c r="A182" s="22"/>
      <c r="B182" s="17" t="s">
        <v>28</v>
      </c>
      <c r="C182" s="4"/>
      <c r="D182" s="163">
        <v>0</v>
      </c>
      <c r="E182" s="163">
        <v>0</v>
      </c>
      <c r="F182" s="163">
        <v>0</v>
      </c>
      <c r="G182" s="163">
        <v>0</v>
      </c>
      <c r="H182" s="163">
        <v>0</v>
      </c>
      <c r="I182" s="163">
        <v>0</v>
      </c>
      <c r="J182" s="163">
        <v>0</v>
      </c>
      <c r="K182" s="163">
        <v>0</v>
      </c>
      <c r="L182" s="163">
        <v>0</v>
      </c>
      <c r="M182" s="163">
        <v>0</v>
      </c>
      <c r="N182" s="6"/>
      <c r="O182" s="1"/>
      <c r="P182" s="157"/>
      <c r="R182" s="1"/>
    </row>
    <row r="183" spans="1:18" ht="15" customHeight="1" thickBot="1" x14ac:dyDescent="0.35">
      <c r="A183" s="22"/>
      <c r="B183" s="17" t="s">
        <v>29</v>
      </c>
      <c r="C183" s="4"/>
      <c r="D183" s="163">
        <v>0</v>
      </c>
      <c r="E183" s="163">
        <v>0</v>
      </c>
      <c r="F183" s="163">
        <v>0</v>
      </c>
      <c r="G183" s="163">
        <v>0</v>
      </c>
      <c r="H183" s="163">
        <v>0</v>
      </c>
      <c r="I183" s="163">
        <v>0</v>
      </c>
      <c r="J183" s="163">
        <v>0</v>
      </c>
      <c r="K183" s="163">
        <v>0</v>
      </c>
      <c r="L183" s="163">
        <v>0</v>
      </c>
      <c r="M183" s="163">
        <v>0</v>
      </c>
      <c r="N183" s="6"/>
      <c r="O183" s="1"/>
      <c r="P183" s="157"/>
      <c r="R183" s="1"/>
    </row>
    <row r="184" spans="1:18" ht="15" customHeight="1" thickBot="1" x14ac:dyDescent="0.35">
      <c r="A184" s="22"/>
      <c r="B184" s="17" t="s">
        <v>30</v>
      </c>
      <c r="C184" s="4"/>
      <c r="D184" s="163">
        <v>0</v>
      </c>
      <c r="E184" s="163">
        <v>0</v>
      </c>
      <c r="F184" s="163">
        <v>0</v>
      </c>
      <c r="G184" s="163">
        <v>0</v>
      </c>
      <c r="H184" s="163">
        <v>0</v>
      </c>
      <c r="I184" s="163">
        <v>0</v>
      </c>
      <c r="J184" s="163">
        <v>0</v>
      </c>
      <c r="K184" s="163">
        <v>0</v>
      </c>
      <c r="L184" s="163">
        <v>0</v>
      </c>
      <c r="M184" s="163">
        <v>0</v>
      </c>
      <c r="N184" s="6"/>
      <c r="O184" s="1"/>
      <c r="P184" s="157"/>
      <c r="R184" s="1"/>
    </row>
    <row r="185" spans="1:18" ht="15" customHeight="1" thickBot="1" x14ac:dyDescent="0.35">
      <c r="A185" s="22"/>
      <c r="B185" s="17" t="s">
        <v>31</v>
      </c>
      <c r="C185" s="4"/>
      <c r="D185" s="163">
        <v>0</v>
      </c>
      <c r="E185" s="163">
        <v>0</v>
      </c>
      <c r="F185" s="163">
        <v>0</v>
      </c>
      <c r="G185" s="163">
        <v>0</v>
      </c>
      <c r="H185" s="163">
        <v>0</v>
      </c>
      <c r="I185" s="163">
        <v>0</v>
      </c>
      <c r="J185" s="163">
        <v>0</v>
      </c>
      <c r="K185" s="163">
        <v>0</v>
      </c>
      <c r="L185" s="163">
        <v>0</v>
      </c>
      <c r="M185" s="163">
        <v>0</v>
      </c>
      <c r="N185" s="6"/>
      <c r="O185" s="1"/>
      <c r="P185" s="157"/>
      <c r="R185" s="1"/>
    </row>
    <row r="186" spans="1:18" ht="15" customHeight="1" thickBot="1" x14ac:dyDescent="0.35">
      <c r="A186" s="22"/>
      <c r="B186" s="17" t="s">
        <v>33</v>
      </c>
      <c r="C186" s="4"/>
      <c r="D186" s="163">
        <v>0</v>
      </c>
      <c r="E186" s="163">
        <v>0</v>
      </c>
      <c r="F186" s="163">
        <v>0</v>
      </c>
      <c r="G186" s="163">
        <v>0</v>
      </c>
      <c r="H186" s="163">
        <v>0</v>
      </c>
      <c r="I186" s="163">
        <v>0</v>
      </c>
      <c r="J186" s="163">
        <v>0</v>
      </c>
      <c r="K186" s="163">
        <v>0</v>
      </c>
      <c r="L186" s="163">
        <v>0</v>
      </c>
      <c r="M186" s="163">
        <v>0</v>
      </c>
      <c r="N186" s="6"/>
      <c r="O186" s="1"/>
      <c r="P186" s="157"/>
      <c r="R186" s="1"/>
    </row>
    <row r="187" spans="1:18" ht="12.75" customHeight="1" x14ac:dyDescent="0.3">
      <c r="A187" s="22"/>
      <c r="B187" s="17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6"/>
      <c r="O187" s="1"/>
      <c r="P187" s="157"/>
      <c r="R187" s="1"/>
    </row>
    <row r="188" spans="1:18" ht="12.75" customHeight="1" thickBot="1" x14ac:dyDescent="0.35">
      <c r="A188" s="22"/>
      <c r="B188" s="4" t="s">
        <v>237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6"/>
      <c r="O188" s="1"/>
      <c r="P188" s="157"/>
      <c r="R188" s="1"/>
    </row>
    <row r="189" spans="1:18" ht="12.75" customHeight="1" thickBot="1" x14ac:dyDescent="0.35">
      <c r="A189" s="22"/>
      <c r="B189" s="17" t="s">
        <v>230</v>
      </c>
      <c r="C189" s="4"/>
      <c r="D189" s="163">
        <v>0</v>
      </c>
      <c r="E189" s="163">
        <v>0</v>
      </c>
      <c r="F189" s="163">
        <v>0</v>
      </c>
      <c r="G189" s="163">
        <v>0</v>
      </c>
      <c r="H189" s="163">
        <v>0</v>
      </c>
      <c r="I189" s="163">
        <v>0</v>
      </c>
      <c r="J189" s="163">
        <v>0</v>
      </c>
      <c r="K189" s="163">
        <v>0</v>
      </c>
      <c r="L189" s="163">
        <v>0</v>
      </c>
      <c r="M189" s="163">
        <v>0</v>
      </c>
      <c r="N189" s="6"/>
      <c r="O189" s="1"/>
      <c r="P189" s="157"/>
      <c r="R189" s="1"/>
    </row>
    <row r="190" spans="1:18" ht="12.75" customHeight="1" thickBot="1" x14ac:dyDescent="0.35">
      <c r="A190" s="22"/>
      <c r="B190" s="17" t="s">
        <v>231</v>
      </c>
      <c r="C190" s="4"/>
      <c r="D190" s="163">
        <v>0</v>
      </c>
      <c r="E190" s="163">
        <v>0</v>
      </c>
      <c r="F190" s="163">
        <v>0</v>
      </c>
      <c r="G190" s="163">
        <v>0</v>
      </c>
      <c r="H190" s="163">
        <v>0</v>
      </c>
      <c r="I190" s="163">
        <v>0</v>
      </c>
      <c r="J190" s="163">
        <v>0</v>
      </c>
      <c r="K190" s="163">
        <v>0</v>
      </c>
      <c r="L190" s="163">
        <v>0</v>
      </c>
      <c r="M190" s="163">
        <v>0</v>
      </c>
      <c r="N190" s="6"/>
      <c r="O190" s="1"/>
      <c r="P190" s="157"/>
      <c r="R190" s="1"/>
    </row>
    <row r="191" spans="1:18" ht="12.75" customHeight="1" thickBot="1" x14ac:dyDescent="0.35">
      <c r="A191" s="22"/>
      <c r="B191" s="17" t="s">
        <v>232</v>
      </c>
      <c r="C191" s="4"/>
      <c r="D191" s="163">
        <v>0</v>
      </c>
      <c r="E191" s="163">
        <v>0</v>
      </c>
      <c r="F191" s="163">
        <v>0</v>
      </c>
      <c r="G191" s="163">
        <v>0</v>
      </c>
      <c r="H191" s="163">
        <v>0</v>
      </c>
      <c r="I191" s="163">
        <v>0</v>
      </c>
      <c r="J191" s="163">
        <v>0</v>
      </c>
      <c r="K191" s="163">
        <v>0</v>
      </c>
      <c r="L191" s="163">
        <v>0</v>
      </c>
      <c r="M191" s="163">
        <v>0</v>
      </c>
      <c r="N191" s="6"/>
      <c r="O191" s="1"/>
      <c r="P191" s="157"/>
      <c r="R191" s="1"/>
    </row>
    <row r="192" spans="1:18" ht="12.75" customHeight="1" thickBot="1" x14ac:dyDescent="0.35">
      <c r="A192" s="22"/>
      <c r="B192" s="17" t="s">
        <v>235</v>
      </c>
      <c r="C192" s="4"/>
      <c r="D192" s="163">
        <v>0</v>
      </c>
      <c r="E192" s="163">
        <v>0</v>
      </c>
      <c r="F192" s="163">
        <v>0</v>
      </c>
      <c r="G192" s="163">
        <v>0</v>
      </c>
      <c r="H192" s="163">
        <v>0</v>
      </c>
      <c r="I192" s="163">
        <v>0</v>
      </c>
      <c r="J192" s="163">
        <v>0</v>
      </c>
      <c r="K192" s="163">
        <v>0</v>
      </c>
      <c r="L192" s="163">
        <v>0</v>
      </c>
      <c r="M192" s="163">
        <v>0</v>
      </c>
      <c r="N192" s="6"/>
      <c r="O192" s="1"/>
      <c r="P192" s="157"/>
      <c r="R192" s="1"/>
    </row>
    <row r="193" spans="1:18" ht="12.75" customHeight="1" thickBot="1" x14ac:dyDescent="0.35">
      <c r="A193" s="22"/>
      <c r="B193" s="17" t="s">
        <v>233</v>
      </c>
      <c r="C193" s="4"/>
      <c r="D193" s="163">
        <v>0</v>
      </c>
      <c r="E193" s="163">
        <v>0</v>
      </c>
      <c r="F193" s="163">
        <v>0</v>
      </c>
      <c r="G193" s="163">
        <v>0</v>
      </c>
      <c r="H193" s="163">
        <v>0</v>
      </c>
      <c r="I193" s="163">
        <v>0</v>
      </c>
      <c r="J193" s="163">
        <v>0</v>
      </c>
      <c r="K193" s="163">
        <v>0</v>
      </c>
      <c r="L193" s="163">
        <v>0</v>
      </c>
      <c r="M193" s="163">
        <v>0</v>
      </c>
      <c r="N193" s="6"/>
      <c r="O193" s="1"/>
      <c r="P193" s="157"/>
      <c r="R193" s="1"/>
    </row>
    <row r="194" spans="1:18" ht="12.75" customHeight="1" thickBot="1" x14ac:dyDescent="0.35">
      <c r="A194" s="22"/>
      <c r="B194" s="17" t="s">
        <v>236</v>
      </c>
      <c r="C194" s="4"/>
      <c r="D194" s="163">
        <v>0</v>
      </c>
      <c r="E194" s="163">
        <v>0</v>
      </c>
      <c r="F194" s="163">
        <v>0</v>
      </c>
      <c r="G194" s="163">
        <v>0</v>
      </c>
      <c r="H194" s="163">
        <v>0</v>
      </c>
      <c r="I194" s="163">
        <v>0</v>
      </c>
      <c r="J194" s="163">
        <v>0</v>
      </c>
      <c r="K194" s="163">
        <v>0</v>
      </c>
      <c r="L194" s="163">
        <v>0</v>
      </c>
      <c r="M194" s="163">
        <v>0</v>
      </c>
      <c r="N194" s="6"/>
      <c r="O194" s="1"/>
      <c r="P194" s="157"/>
      <c r="R194" s="1"/>
    </row>
    <row r="195" spans="1:18" ht="12.75" customHeight="1" thickBot="1" x14ac:dyDescent="0.35">
      <c r="A195" s="22"/>
      <c r="B195" s="17" t="s">
        <v>234</v>
      </c>
      <c r="C195" s="4"/>
      <c r="D195" s="163">
        <v>0</v>
      </c>
      <c r="E195" s="163">
        <v>0</v>
      </c>
      <c r="F195" s="163">
        <v>0</v>
      </c>
      <c r="G195" s="163">
        <v>0</v>
      </c>
      <c r="H195" s="163">
        <v>0</v>
      </c>
      <c r="I195" s="163">
        <v>0</v>
      </c>
      <c r="J195" s="163">
        <v>0</v>
      </c>
      <c r="K195" s="163">
        <v>0</v>
      </c>
      <c r="L195" s="163">
        <v>0</v>
      </c>
      <c r="M195" s="163">
        <v>0</v>
      </c>
      <c r="N195" s="6"/>
      <c r="O195" s="1"/>
      <c r="P195" s="157"/>
      <c r="R195" s="1"/>
    </row>
    <row r="196" spans="1:18" ht="12.75" customHeight="1" thickBot="1" x14ac:dyDescent="0.35">
      <c r="A196" s="22"/>
      <c r="B196" s="17" t="s">
        <v>23</v>
      </c>
      <c r="C196" s="4"/>
      <c r="D196" s="163">
        <v>0</v>
      </c>
      <c r="E196" s="163">
        <v>0</v>
      </c>
      <c r="F196" s="163">
        <v>0</v>
      </c>
      <c r="G196" s="163">
        <v>0</v>
      </c>
      <c r="H196" s="163">
        <v>0</v>
      </c>
      <c r="I196" s="163">
        <v>0</v>
      </c>
      <c r="J196" s="163">
        <v>0</v>
      </c>
      <c r="K196" s="163">
        <v>0</v>
      </c>
      <c r="L196" s="163">
        <v>0</v>
      </c>
      <c r="M196" s="163">
        <v>0</v>
      </c>
      <c r="N196" s="6"/>
      <c r="O196" s="1"/>
      <c r="P196" s="157"/>
      <c r="R196" s="1"/>
    </row>
    <row r="197" spans="1:18" ht="12.75" customHeight="1" x14ac:dyDescent="0.3">
      <c r="A197" s="22"/>
      <c r="B197" s="17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6"/>
      <c r="O197" s="1"/>
      <c r="P197" s="157"/>
      <c r="R197" s="1"/>
    </row>
    <row r="198" spans="1:18" ht="15" customHeight="1" x14ac:dyDescent="0.3">
      <c r="A198" s="22"/>
      <c r="B198" s="7" t="s">
        <v>304</v>
      </c>
      <c r="C198" s="4"/>
      <c r="D198" s="4"/>
      <c r="E198" s="4"/>
      <c r="F198" s="4"/>
      <c r="G198" s="4"/>
      <c r="H198" s="7"/>
      <c r="I198" s="4"/>
      <c r="J198" s="4"/>
      <c r="K198" s="4"/>
      <c r="L198" s="4"/>
      <c r="M198" s="4"/>
      <c r="N198" s="6"/>
      <c r="O198" s="1"/>
      <c r="P198" s="157"/>
      <c r="R198" s="1"/>
    </row>
    <row r="199" spans="1:18" ht="15" customHeight="1" thickBot="1" x14ac:dyDescent="0.35">
      <c r="A199" s="22"/>
      <c r="B199" s="17" t="s">
        <v>78</v>
      </c>
      <c r="C199" s="4"/>
      <c r="D199" s="4"/>
      <c r="E199" s="17" t="s">
        <v>79</v>
      </c>
      <c r="F199" s="4"/>
      <c r="G199" s="4"/>
      <c r="H199" s="17"/>
      <c r="I199" s="4"/>
      <c r="J199" s="4"/>
      <c r="K199" s="92"/>
      <c r="L199" s="4"/>
      <c r="M199" s="4"/>
      <c r="N199" s="6"/>
      <c r="O199" s="1"/>
      <c r="P199" s="157"/>
      <c r="R199" s="1"/>
    </row>
    <row r="200" spans="1:18" ht="15" customHeight="1" thickBot="1" x14ac:dyDescent="0.35">
      <c r="A200" s="22"/>
      <c r="B200" s="154" t="s">
        <v>308</v>
      </c>
      <c r="C200" s="19"/>
      <c r="D200" s="4"/>
      <c r="E200" s="163">
        <v>0</v>
      </c>
      <c r="F200" s="4"/>
      <c r="G200" s="4"/>
      <c r="H200" s="93"/>
      <c r="I200" s="91"/>
      <c r="J200" s="4"/>
      <c r="K200" s="104"/>
      <c r="L200" s="4"/>
      <c r="M200" s="4"/>
      <c r="N200" s="6"/>
      <c r="O200" s="1"/>
      <c r="P200" s="157"/>
      <c r="R200" s="1"/>
    </row>
    <row r="201" spans="1:18" ht="15" customHeight="1" thickBot="1" x14ac:dyDescent="0.35">
      <c r="A201" s="22"/>
      <c r="B201" s="154" t="s">
        <v>308</v>
      </c>
      <c r="C201" s="19"/>
      <c r="D201" s="4"/>
      <c r="E201" s="163">
        <v>0</v>
      </c>
      <c r="F201" s="4"/>
      <c r="G201" s="4"/>
      <c r="H201" s="93"/>
      <c r="I201" s="91"/>
      <c r="J201" s="4"/>
      <c r="K201" s="104"/>
      <c r="L201" s="4"/>
      <c r="M201" s="4"/>
      <c r="N201" s="4"/>
      <c r="O201" s="1"/>
      <c r="P201" s="157"/>
      <c r="R201" s="1"/>
    </row>
    <row r="202" spans="1:18" ht="15" customHeight="1" thickBot="1" x14ac:dyDescent="0.35">
      <c r="A202" s="22"/>
      <c r="B202" s="154" t="s">
        <v>308</v>
      </c>
      <c r="C202" s="19"/>
      <c r="D202" s="4"/>
      <c r="E202" s="163">
        <v>0</v>
      </c>
      <c r="F202" s="4"/>
      <c r="G202" s="4"/>
      <c r="H202" s="93"/>
      <c r="I202" s="91"/>
      <c r="J202" s="4"/>
      <c r="K202" s="104"/>
      <c r="L202" s="4"/>
      <c r="M202" s="4"/>
      <c r="N202" s="4"/>
      <c r="O202" s="1"/>
      <c r="P202" s="157"/>
      <c r="R202" s="1"/>
    </row>
    <row r="203" spans="1:18" ht="15" customHeight="1" thickBot="1" x14ac:dyDescent="0.35">
      <c r="A203" s="22"/>
      <c r="B203" s="154" t="s">
        <v>308</v>
      </c>
      <c r="C203" s="19"/>
      <c r="D203" s="4"/>
      <c r="E203" s="163">
        <v>0</v>
      </c>
      <c r="F203" s="4"/>
      <c r="G203" s="4"/>
      <c r="H203" s="93"/>
      <c r="I203" s="91"/>
      <c r="J203" s="4"/>
      <c r="K203" s="104"/>
      <c r="L203" s="4"/>
      <c r="M203" s="4"/>
      <c r="N203" s="4"/>
      <c r="O203" s="1"/>
      <c r="P203" s="157"/>
      <c r="R203" s="1"/>
    </row>
    <row r="204" spans="1:18" ht="15" customHeight="1" thickBot="1" x14ac:dyDescent="0.35">
      <c r="A204" s="22"/>
      <c r="B204" s="154" t="s">
        <v>308</v>
      </c>
      <c r="C204" s="19"/>
      <c r="D204" s="4"/>
      <c r="E204" s="163">
        <v>0</v>
      </c>
      <c r="F204" s="4"/>
      <c r="G204" s="4"/>
      <c r="H204" s="93"/>
      <c r="I204" s="91"/>
      <c r="J204" s="4"/>
      <c r="K204" s="104"/>
      <c r="L204" s="4"/>
      <c r="M204" s="4"/>
      <c r="N204" s="4"/>
      <c r="O204" s="1"/>
      <c r="P204" s="157"/>
      <c r="R204" s="1"/>
    </row>
    <row r="205" spans="1:18" ht="15" customHeight="1" thickBot="1" x14ac:dyDescent="0.35">
      <c r="A205" s="22"/>
      <c r="B205" s="154" t="s">
        <v>308</v>
      </c>
      <c r="C205" s="19"/>
      <c r="D205" s="4"/>
      <c r="E205" s="163">
        <v>0</v>
      </c>
      <c r="F205" s="4"/>
      <c r="G205" s="4"/>
      <c r="H205" s="93"/>
      <c r="I205" s="91"/>
      <c r="J205" s="4"/>
      <c r="K205" s="104"/>
      <c r="L205" s="4"/>
      <c r="M205" s="4"/>
      <c r="N205" s="4"/>
      <c r="O205" s="1"/>
      <c r="P205" s="157"/>
      <c r="R205" s="1"/>
    </row>
    <row r="206" spans="1:18" ht="15" customHeight="1" thickBot="1" x14ac:dyDescent="0.35">
      <c r="A206" s="22"/>
      <c r="B206" s="154" t="s">
        <v>308</v>
      </c>
      <c r="C206" s="19"/>
      <c r="D206" s="4"/>
      <c r="E206" s="163">
        <v>0</v>
      </c>
      <c r="F206" s="4"/>
      <c r="G206" s="4"/>
      <c r="H206" s="93"/>
      <c r="I206" s="91"/>
      <c r="J206" s="4"/>
      <c r="K206" s="104"/>
      <c r="L206" s="4"/>
      <c r="M206" s="4"/>
      <c r="N206" s="4"/>
      <c r="O206" s="1"/>
      <c r="P206" s="157"/>
      <c r="R206" s="1"/>
    </row>
    <row r="207" spans="1:18" ht="15" customHeight="1" thickBot="1" x14ac:dyDescent="0.35">
      <c r="A207" s="22"/>
      <c r="B207" s="154" t="s">
        <v>308</v>
      </c>
      <c r="C207" s="19"/>
      <c r="D207" s="4"/>
      <c r="E207" s="163">
        <v>0</v>
      </c>
      <c r="F207" s="4"/>
      <c r="G207" s="4"/>
      <c r="H207" s="93"/>
      <c r="I207" s="91"/>
      <c r="J207" s="4"/>
      <c r="K207" s="104"/>
      <c r="L207" s="4"/>
      <c r="M207" s="4"/>
      <c r="N207" s="4"/>
      <c r="O207" s="1"/>
      <c r="P207" s="157"/>
      <c r="R207" s="1"/>
    </row>
    <row r="208" spans="1:18" ht="15" customHeight="1" thickBot="1" x14ac:dyDescent="0.35">
      <c r="A208" s="22"/>
      <c r="B208" s="154" t="s">
        <v>308</v>
      </c>
      <c r="C208" s="19"/>
      <c r="D208" s="4"/>
      <c r="E208" s="163">
        <v>0</v>
      </c>
      <c r="F208" s="4"/>
      <c r="G208" s="4"/>
      <c r="H208" s="93"/>
      <c r="I208" s="91"/>
      <c r="J208" s="4"/>
      <c r="K208" s="104"/>
      <c r="L208" s="4"/>
      <c r="M208" s="4"/>
      <c r="N208" s="4"/>
      <c r="O208" s="1"/>
      <c r="P208" s="157"/>
      <c r="R208" s="1"/>
    </row>
    <row r="209" spans="1:18" ht="15" customHeight="1" thickBot="1" x14ac:dyDescent="0.35">
      <c r="A209" s="22"/>
      <c r="B209" s="154" t="s">
        <v>308</v>
      </c>
      <c r="C209" s="19"/>
      <c r="D209" s="4"/>
      <c r="E209" s="163">
        <v>0</v>
      </c>
      <c r="F209" s="4"/>
      <c r="G209" s="4"/>
      <c r="H209" s="94"/>
      <c r="I209" s="91"/>
      <c r="J209" s="4"/>
      <c r="K209" s="95"/>
      <c r="L209" s="4"/>
      <c r="M209" s="4"/>
      <c r="N209" s="4"/>
      <c r="O209" s="1"/>
      <c r="P209" s="157"/>
      <c r="R209" s="1"/>
    </row>
    <row r="210" spans="1:18" ht="15" customHeight="1" x14ac:dyDescent="0.3">
      <c r="A210" s="22"/>
      <c r="B210" s="4"/>
      <c r="C210" s="4"/>
      <c r="D210" s="4"/>
      <c r="E210" s="4"/>
      <c r="F210" s="4"/>
      <c r="G210" s="4"/>
      <c r="H210" s="94"/>
      <c r="I210" s="91"/>
      <c r="J210" s="4"/>
      <c r="K210" s="95"/>
      <c r="L210" s="4"/>
      <c r="M210" s="4"/>
      <c r="N210" s="4"/>
      <c r="O210" s="1"/>
      <c r="P210" s="157"/>
      <c r="R210" s="1"/>
    </row>
    <row r="211" spans="1:18" ht="14" thickBot="1" x14ac:dyDescent="0.35">
      <c r="A211" s="24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1"/>
      <c r="P211" s="157"/>
      <c r="R211" s="1"/>
    </row>
    <row r="212" spans="1:18" s="1" customFormat="1" ht="14" thickTop="1" x14ac:dyDescent="0.3">
      <c r="A212" s="22"/>
    </row>
  </sheetData>
  <sheetProtection algorithmName="SHA-512" hashValue="V/CoSIWYtenR/pZA2+6LiKlP7lEu4S/Z+mJ0iat7jhHWSQIiLJe3mdymroNZxCj7cTJVcbeKe0E6R49A5Epfuw==" saltValue="c9DngUymlon9vdtT0kbMCw==" spinCount="100000" sheet="1" objects="1" scenarios="1" selectLockedCells="1"/>
  <dataValidations count="3">
    <dataValidation type="custom" allowBlank="1" showInputMessage="1" showErrorMessage="1" sqref="N26 N29:N30 D14:M31 I40:M43 D40:E43 E34:K34 D46:N68" xr:uid="{9B180DDC-F240-4884-B720-FC3D542B8294}">
      <formula1>OR(ISNUMBER(D14),D14="N/A")</formula1>
    </dataValidation>
    <dataValidation type="whole" operator="greaterThanOrEqual" allowBlank="1" showInputMessage="1" showErrorMessage="1" sqref="K129:K137" xr:uid="{404593EE-7873-444F-A634-402BA9AABDE3}">
      <formula1>0</formula1>
    </dataValidation>
    <dataValidation type="decimal" operator="greaterThanOrEqual" allowBlank="1" showInputMessage="1" showErrorMessage="1" sqref="E200:E209 D118:M125 D75:M80 D83:M85 D88:M91 D94:M96 D99:M104 D107:M115 E129:E138 D146:M151 D154:M156 D159:M162 D165:M167 D170:M175 D178:M186 D189:M196" xr:uid="{18D70275-6239-4450-8CA8-C2C9C33A80A1}">
      <formula1>0</formula1>
    </dataValidation>
  </dataValidations>
  <hyperlinks>
    <hyperlink ref="L6" r:id="rId1" display="jsmith@abc.com" xr:uid="{00000000-0004-0000-0000-000000000000}"/>
  </hyperlinks>
  <pageMargins left="0.7" right="0.7" top="0.75" bottom="0.75" header="0.3" footer="0.3"/>
  <pageSetup orientation="portrait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BB9AD1C4-7C63-4FE6-BA9B-C20CBFDC907A}">
            <xm:f>YEAR('Firm &amp; Fund Overview'!$F$23)&gt;D$13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D14:M18 D20:M24 N26 D26:M27 N29:N30 D29:M31</xm:sqref>
        </x14:conditionalFormatting>
        <x14:conditionalFormatting xmlns:xm="http://schemas.microsoft.com/office/excel/2006/main">
          <x14:cfRule type="expression" priority="2" id="{5390117F-F986-4900-A4CD-1FA7A36DF385}">
            <xm:f>YEAR('Firm &amp; Fund Overview'!$F$23)&gt;D$45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D63:M68</xm:sqref>
        </x14:conditionalFormatting>
        <x14:conditionalFormatting xmlns:xm="http://schemas.microsoft.com/office/excel/2006/main">
          <x14:cfRule type="expression" priority="48" id="{33530597-237F-4752-9D54-C1A47F9A747D}">
            <xm:f>YEAR('Firm &amp; Fund Overview'!$F$23)&gt;D$72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D75:M80</xm:sqref>
        </x14:conditionalFormatting>
        <x14:conditionalFormatting xmlns:xm="http://schemas.microsoft.com/office/excel/2006/main">
          <x14:cfRule type="expression" priority="41" id="{0DADC927-76FD-4B0C-8DD1-90488873B091}">
            <xm:f>YEAR('Firm &amp; Fund Overview'!$F$23)&gt;D$72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D83:M85</xm:sqref>
        </x14:conditionalFormatting>
        <x14:conditionalFormatting xmlns:xm="http://schemas.microsoft.com/office/excel/2006/main">
          <x14:cfRule type="expression" priority="40" id="{D2BACA32-3F17-4688-8DBE-D07C08B2626B}">
            <xm:f>YEAR('Firm &amp; Fund Overview'!$F$23)&gt;D$72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D88:M91</xm:sqref>
        </x14:conditionalFormatting>
        <x14:conditionalFormatting xmlns:xm="http://schemas.microsoft.com/office/excel/2006/main">
          <x14:cfRule type="expression" priority="39" id="{4955557E-8BF0-43FA-96F0-028AAA02BD2D}">
            <xm:f>YEAR('Firm &amp; Fund Overview'!$F$23)&gt;D$72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D94:M96</xm:sqref>
        </x14:conditionalFormatting>
        <x14:conditionalFormatting xmlns:xm="http://schemas.microsoft.com/office/excel/2006/main">
          <x14:cfRule type="expression" priority="38" id="{8AB8B667-6E7A-4808-AB82-F7DA6FA4D401}">
            <xm:f>YEAR('Firm &amp; Fund Overview'!$F$23)&gt;D$72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D99:M104</xm:sqref>
        </x14:conditionalFormatting>
        <x14:conditionalFormatting xmlns:xm="http://schemas.microsoft.com/office/excel/2006/main">
          <x14:cfRule type="expression" priority="37" id="{31714CFD-A449-46E4-9A0D-195E12D712B3}">
            <xm:f>YEAR('Firm &amp; Fund Overview'!$F$23)&gt;D$72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D107:M115</xm:sqref>
        </x14:conditionalFormatting>
        <x14:conditionalFormatting xmlns:xm="http://schemas.microsoft.com/office/excel/2006/main">
          <x14:cfRule type="expression" priority="36" id="{7AAA254A-849C-48CF-AB2B-21F373E994E2}">
            <xm:f>YEAR('Firm &amp; Fund Overview'!$F$23)&gt;D$72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D118:M125</xm:sqref>
        </x14:conditionalFormatting>
        <x14:conditionalFormatting xmlns:xm="http://schemas.microsoft.com/office/excel/2006/main">
          <x14:cfRule type="expression" priority="28" id="{ABE37468-D681-42CA-BEDD-85534120BF00}">
            <xm:f>YEAR('Firm &amp; Fund Overview'!$F$23)&gt;D$72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D146:M151</xm:sqref>
        </x14:conditionalFormatting>
        <x14:conditionalFormatting xmlns:xm="http://schemas.microsoft.com/office/excel/2006/main">
          <x14:cfRule type="expression" priority="27" id="{714F1F95-514E-4867-A513-F6B3B662108E}">
            <xm:f>YEAR('Firm &amp; Fund Overview'!$F$23)&gt;D$72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D154:M156</xm:sqref>
        </x14:conditionalFormatting>
        <x14:conditionalFormatting xmlns:xm="http://schemas.microsoft.com/office/excel/2006/main">
          <x14:cfRule type="expression" priority="26" id="{F22B7565-AB62-4CEB-885E-4590C7B9C4B2}">
            <xm:f>YEAR('Firm &amp; Fund Overview'!$F$23)&gt;D$72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D159:M162</xm:sqref>
        </x14:conditionalFormatting>
        <x14:conditionalFormatting xmlns:xm="http://schemas.microsoft.com/office/excel/2006/main">
          <x14:cfRule type="expression" priority="25" id="{767553F8-165B-4108-9EF9-AED3C7F79FB5}">
            <xm:f>YEAR('Firm &amp; Fund Overview'!$F$23)&gt;D$72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D165:M167</xm:sqref>
        </x14:conditionalFormatting>
        <x14:conditionalFormatting xmlns:xm="http://schemas.microsoft.com/office/excel/2006/main">
          <x14:cfRule type="expression" priority="24" id="{DB99904B-18F4-428B-BC36-16EE2A76EFDF}">
            <xm:f>YEAR('Firm &amp; Fund Overview'!$F$23)&gt;D$72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D170:M175</xm:sqref>
        </x14:conditionalFormatting>
        <x14:conditionalFormatting xmlns:xm="http://schemas.microsoft.com/office/excel/2006/main">
          <x14:cfRule type="expression" priority="23" id="{C7A3D603-DE2C-49F8-AD20-46153CC9B626}">
            <xm:f>YEAR('Firm &amp; Fund Overview'!$F$23)&gt;D$72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D178:M186</xm:sqref>
        </x14:conditionalFormatting>
        <x14:conditionalFormatting xmlns:xm="http://schemas.microsoft.com/office/excel/2006/main">
          <x14:cfRule type="expression" priority="22" id="{9E613963-655B-4674-AC0F-B8720B9CE3C5}">
            <xm:f>YEAR('Firm &amp; Fund Overview'!$F$23)&gt;D$72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D189:M196</xm:sqref>
        </x14:conditionalFormatting>
        <x14:conditionalFormatting xmlns:xm="http://schemas.microsoft.com/office/excel/2006/main">
          <x14:cfRule type="expression" priority="49" id="{64E87D98-8497-42D9-A79B-A3D4FEE9DD1F}">
            <xm:f>YEAR('Firm &amp; Fund Overview'!$F$23)&gt;=D$45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D46:N50 D52:N53 D56:M60</xm:sqref>
        </x14:conditionalFormatting>
        <x14:conditionalFormatting xmlns:xm="http://schemas.microsoft.com/office/excel/2006/main">
          <x14:cfRule type="expression" priority="1" id="{C829FEEA-F7EB-4BD4-B89B-3F8C18C7395B}">
            <xm:f>$R$2-'Firm &amp; Fund Overview'!$R$2&lt;10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I40:I43</xm:sqref>
        </x14:conditionalFormatting>
        <x14:conditionalFormatting xmlns:xm="http://schemas.microsoft.com/office/excel/2006/main">
          <x14:cfRule type="expression" priority="51" id="{39B5FF95-8484-45A9-AAA8-268AA2118C87}">
            <xm:f>$R$2-'Firm &amp; Fund Overview'!$R$2&lt;30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J40:J43</xm:sqref>
        </x14:conditionalFormatting>
        <x14:conditionalFormatting xmlns:xm="http://schemas.microsoft.com/office/excel/2006/main">
          <x14:cfRule type="expression" priority="52" id="{DCB3A2C5-D5A3-46F0-B22B-D0D6870EB704}">
            <xm:f>$R$2-'Firm &amp; Fund Overview'!$R$2&lt;50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K40:K43</xm:sqref>
        </x14:conditionalFormatting>
        <x14:conditionalFormatting xmlns:xm="http://schemas.microsoft.com/office/excel/2006/main">
          <x14:cfRule type="expression" priority="21" id="{A4AF71A2-AEC9-4890-8860-6EECDABCA116}">
            <xm:f>YEAR('Firm &amp; Fund Overview'!$F$23)&gt;K$72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K129:K137</xm:sqref>
        </x14:conditionalFormatting>
        <x14:conditionalFormatting xmlns:xm="http://schemas.microsoft.com/office/excel/2006/main">
          <x14:cfRule type="expression" priority="53" id="{4ADE0EB0-C161-487E-8653-A4A48527F368}">
            <xm:f>$R$2-'Firm &amp; Fund Overview'!$R$2&lt;100</xm:f>
            <x14:dxf>
              <fill>
                <patternFill patternType="lightGray">
                  <bgColor theme="1" tint="0.79998168889431442"/>
                </patternFill>
              </fill>
            </x14:dxf>
          </x14:cfRule>
          <xm:sqref>L40:L43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90"/>
  <sheetViews>
    <sheetView workbookViewId="0">
      <selection activeCell="AB2" sqref="AB2"/>
    </sheetView>
  </sheetViews>
  <sheetFormatPr defaultColWidth="9.1796875" defaultRowHeight="13.5" x14ac:dyDescent="0.3"/>
  <cols>
    <col min="1" max="1" width="9.1796875" style="1"/>
    <col min="2" max="3" width="11.453125" style="1" customWidth="1"/>
    <col min="4" max="4" width="31.453125" style="1" customWidth="1"/>
    <col min="5" max="5" width="20" style="1" customWidth="1"/>
    <col min="6" max="8" width="12.81640625" style="1" customWidth="1"/>
    <col min="9" max="13" width="16.453125" style="1" customWidth="1"/>
    <col min="14" max="17" width="10.7265625" style="1" customWidth="1"/>
    <col min="18" max="20" width="12.1796875" style="1" customWidth="1"/>
    <col min="21" max="22" width="10.7265625" style="1" customWidth="1"/>
    <col min="23" max="27" width="16.453125" style="1" customWidth="1"/>
    <col min="28" max="28" width="35.7265625" style="1" customWidth="1"/>
    <col min="29" max="16384" width="9.1796875" style="1"/>
  </cols>
  <sheetData>
    <row r="1" spans="1:29" x14ac:dyDescent="0.3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</row>
    <row r="2" spans="1:29" ht="18" customHeight="1" thickBot="1" x14ac:dyDescent="0.35">
      <c r="A2" s="59"/>
      <c r="B2" s="60" t="s">
        <v>66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2" t="s">
        <v>34</v>
      </c>
      <c r="AB2" s="69">
        <f>'Fund-Level Data'!N2</f>
        <v>46203</v>
      </c>
      <c r="AC2" s="58"/>
    </row>
    <row r="3" spans="1:29" x14ac:dyDescent="0.3">
      <c r="A3" s="64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</row>
    <row r="4" spans="1:29" x14ac:dyDescent="0.3">
      <c r="A4" s="64"/>
      <c r="B4" s="65" t="s">
        <v>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</row>
    <row r="5" spans="1:29" x14ac:dyDescent="0.3">
      <c r="A5" s="64"/>
      <c r="B5" s="66" t="s">
        <v>177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</row>
    <row r="6" spans="1:29" x14ac:dyDescent="0.3">
      <c r="A6" s="64"/>
      <c r="B6" s="66" t="str">
        <f>"2.  Please enter all data as of "&amp;TEXT($AB$2,"MMMM DD, YYYY")&amp;"."</f>
        <v>2.  Please enter all data as of June 30, 2026.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</row>
    <row r="7" spans="1:29" x14ac:dyDescent="0.3">
      <c r="A7" s="64"/>
      <c r="B7" s="66" t="s">
        <v>144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</row>
    <row r="8" spans="1:29" x14ac:dyDescent="0.3">
      <c r="A8" s="64"/>
      <c r="B8" s="66" t="s">
        <v>145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</row>
    <row r="9" spans="1:29" x14ac:dyDescent="0.3">
      <c r="A9" s="64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</row>
    <row r="10" spans="1:29" x14ac:dyDescent="0.3">
      <c r="A10" s="64"/>
      <c r="B10" s="90" t="s">
        <v>178</v>
      </c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58"/>
    </row>
    <row r="11" spans="1:29" x14ac:dyDescent="0.3">
      <c r="A11" s="58"/>
      <c r="B11" s="36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181" t="s">
        <v>170</v>
      </c>
      <c r="O11" s="181"/>
      <c r="P11" s="181" t="s">
        <v>171</v>
      </c>
      <c r="Q11" s="181"/>
      <c r="R11" s="25"/>
      <c r="S11" s="25"/>
      <c r="T11" s="25"/>
      <c r="U11" s="181" t="s">
        <v>172</v>
      </c>
      <c r="V11" s="181"/>
      <c r="W11" s="25"/>
      <c r="X11" s="25"/>
      <c r="Y11" s="25"/>
      <c r="Z11" s="25"/>
      <c r="AA11" s="25"/>
      <c r="AB11" s="25"/>
      <c r="AC11" s="58"/>
    </row>
    <row r="12" spans="1:29" ht="54" x14ac:dyDescent="0.3">
      <c r="A12" s="58"/>
      <c r="B12" s="48" t="s">
        <v>20</v>
      </c>
      <c r="C12" s="48" t="s">
        <v>146</v>
      </c>
      <c r="D12" s="48" t="s">
        <v>147</v>
      </c>
      <c r="E12" s="48" t="s">
        <v>148</v>
      </c>
      <c r="F12" s="70" t="s">
        <v>149</v>
      </c>
      <c r="G12" s="43" t="s">
        <v>150</v>
      </c>
      <c r="H12" s="43" t="s">
        <v>151</v>
      </c>
      <c r="I12" s="43" t="s">
        <v>152</v>
      </c>
      <c r="J12" s="43" t="s">
        <v>153</v>
      </c>
      <c r="K12" s="43" t="s">
        <v>154</v>
      </c>
      <c r="L12" s="43" t="s">
        <v>155</v>
      </c>
      <c r="M12" s="43" t="s">
        <v>156</v>
      </c>
      <c r="N12" s="70" t="s">
        <v>157</v>
      </c>
      <c r="O12" s="70" t="s">
        <v>158</v>
      </c>
      <c r="P12" s="70" t="s">
        <v>157</v>
      </c>
      <c r="Q12" s="70" t="s">
        <v>158</v>
      </c>
      <c r="R12" s="43" t="s">
        <v>159</v>
      </c>
      <c r="S12" s="43" t="s">
        <v>160</v>
      </c>
      <c r="T12" s="43" t="s">
        <v>161</v>
      </c>
      <c r="U12" s="70" t="s">
        <v>162</v>
      </c>
      <c r="V12" s="70" t="s">
        <v>163</v>
      </c>
      <c r="W12" s="43" t="s">
        <v>164</v>
      </c>
      <c r="X12" s="43" t="s">
        <v>165</v>
      </c>
      <c r="Y12" s="43" t="s">
        <v>166</v>
      </c>
      <c r="Z12" s="43" t="s">
        <v>167</v>
      </c>
      <c r="AA12" s="43" t="s">
        <v>168</v>
      </c>
      <c r="AB12" s="48" t="s">
        <v>169</v>
      </c>
      <c r="AC12" s="58"/>
    </row>
    <row r="13" spans="1:29" x14ac:dyDescent="0.3">
      <c r="A13" s="68" t="s">
        <v>126</v>
      </c>
      <c r="B13" s="49" t="s">
        <v>21</v>
      </c>
      <c r="C13" s="49" t="s">
        <v>24</v>
      </c>
      <c r="D13" s="49" t="s">
        <v>127</v>
      </c>
      <c r="E13" s="49" t="s">
        <v>174</v>
      </c>
      <c r="F13" s="71">
        <v>2002</v>
      </c>
      <c r="G13" s="72">
        <v>3</v>
      </c>
      <c r="H13" s="72">
        <v>224</v>
      </c>
      <c r="I13" s="72">
        <v>90720000</v>
      </c>
      <c r="J13" s="76">
        <f>I13/H13</f>
        <v>405000</v>
      </c>
      <c r="K13" s="74">
        <v>0.06</v>
      </c>
      <c r="L13" s="74">
        <v>0.05</v>
      </c>
      <c r="M13" s="75">
        <v>0.62</v>
      </c>
      <c r="N13" s="78">
        <v>4.2000000000000003E-2</v>
      </c>
      <c r="O13" s="78">
        <v>4.5999999999999999E-2</v>
      </c>
      <c r="P13" s="78">
        <v>3.95E-2</v>
      </c>
      <c r="Q13" s="78">
        <v>5.0299999999999997E-2</v>
      </c>
      <c r="R13" s="75">
        <v>0.94</v>
      </c>
      <c r="S13" s="75" t="s">
        <v>176</v>
      </c>
      <c r="T13" s="73" t="s">
        <v>176</v>
      </c>
      <c r="U13" s="77">
        <v>2840</v>
      </c>
      <c r="V13" s="77">
        <v>2840</v>
      </c>
      <c r="W13" s="79">
        <v>0</v>
      </c>
      <c r="X13" s="79">
        <v>0.03</v>
      </c>
      <c r="Y13" s="73">
        <v>10000</v>
      </c>
      <c r="Z13" s="79">
        <v>0.03</v>
      </c>
      <c r="AA13" s="79">
        <v>5.0000000000000001E-3</v>
      </c>
      <c r="AB13" s="49" t="s">
        <v>173</v>
      </c>
      <c r="AC13" s="58"/>
    </row>
    <row r="14" spans="1:29" x14ac:dyDescent="0.3">
      <c r="A14" s="68" t="s">
        <v>126</v>
      </c>
      <c r="B14" s="49" t="s">
        <v>128</v>
      </c>
      <c r="C14" s="49" t="s">
        <v>31</v>
      </c>
      <c r="D14" s="49" t="s">
        <v>129</v>
      </c>
      <c r="E14" s="49" t="s">
        <v>175</v>
      </c>
      <c r="F14" s="71">
        <v>1997</v>
      </c>
      <c r="G14" s="72">
        <v>1</v>
      </c>
      <c r="H14" s="72">
        <v>184000</v>
      </c>
      <c r="I14" s="72">
        <v>154560000</v>
      </c>
      <c r="J14" s="76">
        <f>I14/H14</f>
        <v>840</v>
      </c>
      <c r="K14" s="74">
        <v>6.5000000000000002E-2</v>
      </c>
      <c r="L14" s="74">
        <v>5.5E-2</v>
      </c>
      <c r="M14" s="75">
        <v>0.68</v>
      </c>
      <c r="N14" s="78">
        <v>4.7E-2</v>
      </c>
      <c r="O14" s="78">
        <v>5.1999999999999998E-2</v>
      </c>
      <c r="P14" s="78">
        <v>5.0500000000000003E-2</v>
      </c>
      <c r="Q14" s="78">
        <v>4.9200000000000001E-2</v>
      </c>
      <c r="R14" s="75">
        <v>0.87</v>
      </c>
      <c r="S14" s="75">
        <v>0.44</v>
      </c>
      <c r="T14" s="73">
        <v>5.65</v>
      </c>
      <c r="U14" s="77">
        <v>52</v>
      </c>
      <c r="V14" s="77">
        <v>55.5</v>
      </c>
      <c r="W14" s="79">
        <v>-7.0000000000000007E-2</v>
      </c>
      <c r="X14" s="79">
        <v>0.03</v>
      </c>
      <c r="Y14" s="73">
        <v>22</v>
      </c>
      <c r="Z14" s="79">
        <v>0.03</v>
      </c>
      <c r="AA14" s="79">
        <v>0.01</v>
      </c>
      <c r="AB14" s="49" t="s">
        <v>173</v>
      </c>
      <c r="AC14" s="58"/>
    </row>
    <row r="15" spans="1:29" x14ac:dyDescent="0.3">
      <c r="A15" s="58"/>
      <c r="B15" s="50"/>
      <c r="C15" s="50"/>
      <c r="D15" s="50"/>
      <c r="E15" s="50"/>
      <c r="F15" s="80"/>
      <c r="G15" s="81"/>
      <c r="H15" s="81"/>
      <c r="I15" s="81"/>
      <c r="J15" s="82"/>
      <c r="K15" s="83"/>
      <c r="L15" s="83"/>
      <c r="M15" s="84"/>
      <c r="N15" s="85"/>
      <c r="O15" s="85"/>
      <c r="P15" s="85"/>
      <c r="Q15" s="85"/>
      <c r="R15" s="84"/>
      <c r="S15" s="84"/>
      <c r="T15" s="86"/>
      <c r="U15" s="87"/>
      <c r="V15" s="87"/>
      <c r="W15" s="88"/>
      <c r="X15" s="88"/>
      <c r="Y15" s="86"/>
      <c r="Z15" s="88"/>
      <c r="AA15" s="88"/>
      <c r="AB15" s="50"/>
      <c r="AC15" s="58"/>
    </row>
    <row r="16" spans="1:29" x14ac:dyDescent="0.3">
      <c r="A16" s="58"/>
      <c r="B16" s="50"/>
      <c r="C16" s="50"/>
      <c r="D16" s="50"/>
      <c r="E16" s="50"/>
      <c r="F16" s="80"/>
      <c r="G16" s="81"/>
      <c r="H16" s="81"/>
      <c r="I16" s="81"/>
      <c r="J16" s="82"/>
      <c r="K16" s="83"/>
      <c r="L16" s="83"/>
      <c r="M16" s="84"/>
      <c r="N16" s="85"/>
      <c r="O16" s="85"/>
      <c r="P16" s="85"/>
      <c r="Q16" s="85"/>
      <c r="R16" s="84"/>
      <c r="S16" s="84"/>
      <c r="T16" s="86"/>
      <c r="U16" s="87"/>
      <c r="V16" s="87"/>
      <c r="W16" s="88"/>
      <c r="X16" s="88"/>
      <c r="Y16" s="86"/>
      <c r="Z16" s="88"/>
      <c r="AA16" s="88"/>
      <c r="AB16" s="50"/>
      <c r="AC16" s="58"/>
    </row>
    <row r="17" spans="1:29" x14ac:dyDescent="0.3">
      <c r="A17" s="58"/>
      <c r="B17" s="50"/>
      <c r="C17" s="50"/>
      <c r="D17" s="50"/>
      <c r="E17" s="50"/>
      <c r="F17" s="80"/>
      <c r="G17" s="81"/>
      <c r="H17" s="81"/>
      <c r="I17" s="81"/>
      <c r="J17" s="82"/>
      <c r="K17" s="83"/>
      <c r="L17" s="83"/>
      <c r="M17" s="84"/>
      <c r="N17" s="85"/>
      <c r="O17" s="85"/>
      <c r="P17" s="85"/>
      <c r="Q17" s="85"/>
      <c r="R17" s="84"/>
      <c r="S17" s="84"/>
      <c r="T17" s="86"/>
      <c r="U17" s="87"/>
      <c r="V17" s="87"/>
      <c r="W17" s="88"/>
      <c r="X17" s="88"/>
      <c r="Y17" s="86"/>
      <c r="Z17" s="88"/>
      <c r="AA17" s="88"/>
      <c r="AB17" s="50"/>
      <c r="AC17" s="58"/>
    </row>
    <row r="18" spans="1:29" x14ac:dyDescent="0.3">
      <c r="A18" s="58"/>
      <c r="B18" s="50"/>
      <c r="C18" s="50"/>
      <c r="D18" s="50"/>
      <c r="E18" s="50"/>
      <c r="F18" s="80"/>
      <c r="G18" s="81"/>
      <c r="H18" s="81"/>
      <c r="I18" s="81"/>
      <c r="J18" s="82"/>
      <c r="K18" s="83"/>
      <c r="L18" s="83"/>
      <c r="M18" s="84"/>
      <c r="N18" s="85"/>
      <c r="O18" s="85"/>
      <c r="P18" s="85"/>
      <c r="Q18" s="85"/>
      <c r="R18" s="84"/>
      <c r="S18" s="84"/>
      <c r="T18" s="86"/>
      <c r="U18" s="87"/>
      <c r="V18" s="87"/>
      <c r="W18" s="88"/>
      <c r="X18" s="88"/>
      <c r="Y18" s="86"/>
      <c r="Z18" s="88"/>
      <c r="AA18" s="88"/>
      <c r="AB18" s="50"/>
      <c r="AC18" s="58"/>
    </row>
    <row r="19" spans="1:29" x14ac:dyDescent="0.3">
      <c r="A19" s="58"/>
      <c r="B19" s="50"/>
      <c r="C19" s="50"/>
      <c r="D19" s="50"/>
      <c r="E19" s="50"/>
      <c r="F19" s="80"/>
      <c r="G19" s="81"/>
      <c r="H19" s="81"/>
      <c r="I19" s="81"/>
      <c r="J19" s="82"/>
      <c r="K19" s="83"/>
      <c r="L19" s="83"/>
      <c r="M19" s="84"/>
      <c r="N19" s="85"/>
      <c r="O19" s="85"/>
      <c r="P19" s="85"/>
      <c r="Q19" s="85"/>
      <c r="R19" s="84"/>
      <c r="S19" s="84"/>
      <c r="T19" s="86"/>
      <c r="U19" s="87"/>
      <c r="V19" s="87"/>
      <c r="W19" s="88"/>
      <c r="X19" s="88"/>
      <c r="Y19" s="86"/>
      <c r="Z19" s="88"/>
      <c r="AA19" s="88"/>
      <c r="AB19" s="50"/>
      <c r="AC19" s="58"/>
    </row>
    <row r="20" spans="1:29" x14ac:dyDescent="0.3">
      <c r="A20" s="58"/>
      <c r="B20" s="50"/>
      <c r="C20" s="50"/>
      <c r="D20" s="50"/>
      <c r="E20" s="50"/>
      <c r="F20" s="80"/>
      <c r="G20" s="81"/>
      <c r="H20" s="81"/>
      <c r="I20" s="81"/>
      <c r="J20" s="82"/>
      <c r="K20" s="83"/>
      <c r="L20" s="83"/>
      <c r="M20" s="84"/>
      <c r="N20" s="85"/>
      <c r="O20" s="85"/>
      <c r="P20" s="85"/>
      <c r="Q20" s="85"/>
      <c r="R20" s="84"/>
      <c r="S20" s="84"/>
      <c r="T20" s="86"/>
      <c r="U20" s="87"/>
      <c r="V20" s="87"/>
      <c r="W20" s="88"/>
      <c r="X20" s="88"/>
      <c r="Y20" s="86"/>
      <c r="Z20" s="88"/>
      <c r="AA20" s="88"/>
      <c r="AB20" s="50"/>
      <c r="AC20" s="58"/>
    </row>
    <row r="21" spans="1:29" x14ac:dyDescent="0.3">
      <c r="A21" s="58"/>
      <c r="B21" s="50"/>
      <c r="C21" s="50"/>
      <c r="D21" s="50"/>
      <c r="E21" s="50"/>
      <c r="F21" s="80"/>
      <c r="G21" s="81"/>
      <c r="H21" s="81"/>
      <c r="I21" s="81"/>
      <c r="J21" s="82"/>
      <c r="K21" s="83"/>
      <c r="L21" s="83"/>
      <c r="M21" s="84"/>
      <c r="N21" s="85"/>
      <c r="O21" s="85"/>
      <c r="P21" s="85"/>
      <c r="Q21" s="85"/>
      <c r="R21" s="84"/>
      <c r="S21" s="84"/>
      <c r="T21" s="86"/>
      <c r="U21" s="87"/>
      <c r="V21" s="87"/>
      <c r="W21" s="88"/>
      <c r="X21" s="88"/>
      <c r="Y21" s="86"/>
      <c r="Z21" s="88"/>
      <c r="AA21" s="88"/>
      <c r="AB21" s="50"/>
      <c r="AC21" s="58"/>
    </row>
    <row r="22" spans="1:29" x14ac:dyDescent="0.3">
      <c r="A22" s="58"/>
      <c r="B22" s="50"/>
      <c r="C22" s="50"/>
      <c r="D22" s="50"/>
      <c r="E22" s="50"/>
      <c r="F22" s="80"/>
      <c r="G22" s="81"/>
      <c r="H22" s="81"/>
      <c r="I22" s="81"/>
      <c r="J22" s="82"/>
      <c r="K22" s="83"/>
      <c r="L22" s="83"/>
      <c r="M22" s="84"/>
      <c r="N22" s="85"/>
      <c r="O22" s="85"/>
      <c r="P22" s="85"/>
      <c r="Q22" s="85"/>
      <c r="R22" s="84"/>
      <c r="S22" s="84"/>
      <c r="T22" s="86"/>
      <c r="U22" s="87"/>
      <c r="V22" s="87"/>
      <c r="W22" s="88"/>
      <c r="X22" s="88"/>
      <c r="Y22" s="86"/>
      <c r="Z22" s="88"/>
      <c r="AA22" s="88"/>
      <c r="AB22" s="50"/>
      <c r="AC22" s="58"/>
    </row>
    <row r="23" spans="1:29" x14ac:dyDescent="0.3">
      <c r="A23" s="58"/>
      <c r="B23" s="50"/>
      <c r="C23" s="50"/>
      <c r="D23" s="50"/>
      <c r="E23" s="50"/>
      <c r="F23" s="80"/>
      <c r="G23" s="81"/>
      <c r="H23" s="81"/>
      <c r="I23" s="81"/>
      <c r="J23" s="82"/>
      <c r="K23" s="83"/>
      <c r="L23" s="83"/>
      <c r="M23" s="84"/>
      <c r="N23" s="85"/>
      <c r="O23" s="85"/>
      <c r="P23" s="85"/>
      <c r="Q23" s="85"/>
      <c r="R23" s="84"/>
      <c r="S23" s="84"/>
      <c r="T23" s="86"/>
      <c r="U23" s="87"/>
      <c r="V23" s="87"/>
      <c r="W23" s="88"/>
      <c r="X23" s="88"/>
      <c r="Y23" s="86"/>
      <c r="Z23" s="88"/>
      <c r="AA23" s="88"/>
      <c r="AB23" s="50"/>
      <c r="AC23" s="58"/>
    </row>
    <row r="24" spans="1:29" x14ac:dyDescent="0.3">
      <c r="A24" s="58"/>
      <c r="B24" s="50"/>
      <c r="C24" s="50"/>
      <c r="D24" s="50"/>
      <c r="E24" s="50"/>
      <c r="F24" s="80"/>
      <c r="G24" s="81"/>
      <c r="H24" s="81"/>
      <c r="I24" s="81"/>
      <c r="J24" s="82"/>
      <c r="K24" s="83"/>
      <c r="L24" s="83"/>
      <c r="M24" s="84"/>
      <c r="N24" s="85"/>
      <c r="O24" s="85"/>
      <c r="P24" s="85"/>
      <c r="Q24" s="85"/>
      <c r="R24" s="84"/>
      <c r="S24" s="84"/>
      <c r="T24" s="86"/>
      <c r="U24" s="87"/>
      <c r="V24" s="87"/>
      <c r="W24" s="88"/>
      <c r="X24" s="88"/>
      <c r="Y24" s="86"/>
      <c r="Z24" s="88"/>
      <c r="AA24" s="88"/>
      <c r="AB24" s="50"/>
      <c r="AC24" s="58"/>
    </row>
    <row r="25" spans="1:29" x14ac:dyDescent="0.3">
      <c r="A25" s="58"/>
      <c r="B25" s="50"/>
      <c r="C25" s="50"/>
      <c r="D25" s="50"/>
      <c r="E25" s="50"/>
      <c r="F25" s="80"/>
      <c r="G25" s="81"/>
      <c r="H25" s="81"/>
      <c r="I25" s="81"/>
      <c r="J25" s="82"/>
      <c r="K25" s="83"/>
      <c r="L25" s="83"/>
      <c r="M25" s="84"/>
      <c r="N25" s="85"/>
      <c r="O25" s="85"/>
      <c r="P25" s="85"/>
      <c r="Q25" s="85"/>
      <c r="R25" s="84"/>
      <c r="S25" s="84"/>
      <c r="T25" s="86"/>
      <c r="U25" s="87"/>
      <c r="V25" s="87"/>
      <c r="W25" s="88"/>
      <c r="X25" s="88"/>
      <c r="Y25" s="86"/>
      <c r="Z25" s="88"/>
      <c r="AA25" s="88"/>
      <c r="AB25" s="50"/>
      <c r="AC25" s="58"/>
    </row>
    <row r="26" spans="1:29" x14ac:dyDescent="0.3">
      <c r="A26" s="58"/>
      <c r="B26" s="50"/>
      <c r="C26" s="50"/>
      <c r="D26" s="50"/>
      <c r="E26" s="50"/>
      <c r="F26" s="80"/>
      <c r="G26" s="81"/>
      <c r="H26" s="81"/>
      <c r="I26" s="81"/>
      <c r="J26" s="82"/>
      <c r="K26" s="83"/>
      <c r="L26" s="83"/>
      <c r="M26" s="84"/>
      <c r="N26" s="85"/>
      <c r="O26" s="85"/>
      <c r="P26" s="85"/>
      <c r="Q26" s="85"/>
      <c r="R26" s="84"/>
      <c r="S26" s="84"/>
      <c r="T26" s="86"/>
      <c r="U26" s="87"/>
      <c r="V26" s="87"/>
      <c r="W26" s="88"/>
      <c r="X26" s="88"/>
      <c r="Y26" s="86"/>
      <c r="Z26" s="88"/>
      <c r="AA26" s="88"/>
      <c r="AB26" s="50"/>
      <c r="AC26" s="58"/>
    </row>
    <row r="27" spans="1:29" x14ac:dyDescent="0.3">
      <c r="A27" s="58"/>
      <c r="B27" s="50"/>
      <c r="C27" s="50"/>
      <c r="D27" s="50"/>
      <c r="E27" s="50"/>
      <c r="F27" s="80"/>
      <c r="G27" s="81"/>
      <c r="H27" s="81"/>
      <c r="I27" s="81"/>
      <c r="J27" s="82"/>
      <c r="K27" s="83"/>
      <c r="L27" s="83"/>
      <c r="M27" s="84"/>
      <c r="N27" s="85"/>
      <c r="O27" s="85"/>
      <c r="P27" s="85"/>
      <c r="Q27" s="85"/>
      <c r="R27" s="84"/>
      <c r="S27" s="84"/>
      <c r="T27" s="86"/>
      <c r="U27" s="87"/>
      <c r="V27" s="87"/>
      <c r="W27" s="88"/>
      <c r="X27" s="88"/>
      <c r="Y27" s="86"/>
      <c r="Z27" s="88"/>
      <c r="AA27" s="88"/>
      <c r="AB27" s="50"/>
      <c r="AC27" s="58"/>
    </row>
    <row r="28" spans="1:29" x14ac:dyDescent="0.3">
      <c r="A28" s="58"/>
      <c r="B28" s="50"/>
      <c r="C28" s="50"/>
      <c r="D28" s="50"/>
      <c r="E28" s="50"/>
      <c r="F28" s="80"/>
      <c r="G28" s="81"/>
      <c r="H28" s="81"/>
      <c r="I28" s="81"/>
      <c r="J28" s="82"/>
      <c r="K28" s="83"/>
      <c r="L28" s="83"/>
      <c r="M28" s="84"/>
      <c r="N28" s="85"/>
      <c r="O28" s="85"/>
      <c r="P28" s="85"/>
      <c r="Q28" s="85"/>
      <c r="R28" s="84"/>
      <c r="S28" s="84"/>
      <c r="T28" s="86"/>
      <c r="U28" s="87"/>
      <c r="V28" s="87"/>
      <c r="W28" s="88"/>
      <c r="X28" s="88"/>
      <c r="Y28" s="86"/>
      <c r="Z28" s="88"/>
      <c r="AA28" s="88"/>
      <c r="AB28" s="50"/>
      <c r="AC28" s="58"/>
    </row>
    <row r="29" spans="1:29" x14ac:dyDescent="0.3">
      <c r="A29" s="58"/>
      <c r="B29" s="50"/>
      <c r="C29" s="50"/>
      <c r="D29" s="50"/>
      <c r="E29" s="50"/>
      <c r="F29" s="80"/>
      <c r="G29" s="81"/>
      <c r="H29" s="81"/>
      <c r="I29" s="81"/>
      <c r="J29" s="82"/>
      <c r="K29" s="83"/>
      <c r="L29" s="83"/>
      <c r="M29" s="84"/>
      <c r="N29" s="85"/>
      <c r="O29" s="85"/>
      <c r="P29" s="85"/>
      <c r="Q29" s="85"/>
      <c r="R29" s="84"/>
      <c r="S29" s="84"/>
      <c r="T29" s="86"/>
      <c r="U29" s="87"/>
      <c r="V29" s="87"/>
      <c r="W29" s="88"/>
      <c r="X29" s="88"/>
      <c r="Y29" s="86"/>
      <c r="Z29" s="88"/>
      <c r="AA29" s="88"/>
      <c r="AB29" s="50"/>
      <c r="AC29" s="58"/>
    </row>
    <row r="30" spans="1:29" x14ac:dyDescent="0.3">
      <c r="A30" s="58"/>
      <c r="B30" s="50"/>
      <c r="C30" s="50"/>
      <c r="D30" s="50"/>
      <c r="E30" s="50"/>
      <c r="F30" s="80"/>
      <c r="G30" s="81"/>
      <c r="H30" s="81"/>
      <c r="I30" s="81"/>
      <c r="J30" s="82"/>
      <c r="K30" s="83"/>
      <c r="L30" s="83"/>
      <c r="M30" s="84"/>
      <c r="N30" s="85"/>
      <c r="O30" s="85"/>
      <c r="P30" s="85"/>
      <c r="Q30" s="85"/>
      <c r="R30" s="84"/>
      <c r="S30" s="84"/>
      <c r="T30" s="86"/>
      <c r="U30" s="87"/>
      <c r="V30" s="87"/>
      <c r="W30" s="88"/>
      <c r="X30" s="88"/>
      <c r="Y30" s="86"/>
      <c r="Z30" s="88"/>
      <c r="AA30" s="88"/>
      <c r="AB30" s="50"/>
      <c r="AC30" s="58"/>
    </row>
    <row r="31" spans="1:29" x14ac:dyDescent="0.3">
      <c r="A31" s="58"/>
      <c r="B31" s="50"/>
      <c r="C31" s="50"/>
      <c r="D31" s="50"/>
      <c r="E31" s="50"/>
      <c r="F31" s="80"/>
      <c r="G31" s="81"/>
      <c r="H31" s="81"/>
      <c r="I31" s="81"/>
      <c r="J31" s="82"/>
      <c r="K31" s="83"/>
      <c r="L31" s="83"/>
      <c r="M31" s="84"/>
      <c r="N31" s="85"/>
      <c r="O31" s="85"/>
      <c r="P31" s="85"/>
      <c r="Q31" s="85"/>
      <c r="R31" s="84"/>
      <c r="S31" s="84"/>
      <c r="T31" s="86"/>
      <c r="U31" s="87"/>
      <c r="V31" s="87"/>
      <c r="W31" s="88"/>
      <c r="X31" s="88"/>
      <c r="Y31" s="86"/>
      <c r="Z31" s="88"/>
      <c r="AA31" s="88"/>
      <c r="AB31" s="50"/>
      <c r="AC31" s="58"/>
    </row>
    <row r="32" spans="1:29" x14ac:dyDescent="0.3">
      <c r="A32" s="58"/>
      <c r="B32" s="50"/>
      <c r="C32" s="50"/>
      <c r="D32" s="50"/>
      <c r="E32" s="50"/>
      <c r="F32" s="80"/>
      <c r="G32" s="81"/>
      <c r="H32" s="81"/>
      <c r="I32" s="81"/>
      <c r="J32" s="82"/>
      <c r="K32" s="83"/>
      <c r="L32" s="83"/>
      <c r="M32" s="84"/>
      <c r="N32" s="85"/>
      <c r="O32" s="85"/>
      <c r="P32" s="85"/>
      <c r="Q32" s="85"/>
      <c r="R32" s="84"/>
      <c r="S32" s="84"/>
      <c r="T32" s="86"/>
      <c r="U32" s="87"/>
      <c r="V32" s="87"/>
      <c r="W32" s="88"/>
      <c r="X32" s="88"/>
      <c r="Y32" s="86"/>
      <c r="Z32" s="88"/>
      <c r="AA32" s="88"/>
      <c r="AB32" s="50"/>
      <c r="AC32" s="58"/>
    </row>
    <row r="33" spans="1:29" x14ac:dyDescent="0.3">
      <c r="A33" s="58"/>
      <c r="B33" s="50"/>
      <c r="C33" s="50"/>
      <c r="D33" s="50"/>
      <c r="E33" s="50"/>
      <c r="F33" s="80"/>
      <c r="G33" s="81"/>
      <c r="H33" s="81"/>
      <c r="I33" s="81"/>
      <c r="J33" s="82"/>
      <c r="K33" s="83"/>
      <c r="L33" s="83"/>
      <c r="M33" s="84"/>
      <c r="N33" s="85"/>
      <c r="O33" s="85"/>
      <c r="P33" s="85"/>
      <c r="Q33" s="85"/>
      <c r="R33" s="84"/>
      <c r="S33" s="84"/>
      <c r="T33" s="86"/>
      <c r="U33" s="87"/>
      <c r="V33" s="87"/>
      <c r="W33" s="88"/>
      <c r="X33" s="88"/>
      <c r="Y33" s="86"/>
      <c r="Z33" s="88"/>
      <c r="AA33" s="88"/>
      <c r="AB33" s="50"/>
      <c r="AC33" s="58"/>
    </row>
    <row r="34" spans="1:29" x14ac:dyDescent="0.3">
      <c r="A34" s="58"/>
      <c r="B34" s="50"/>
      <c r="C34" s="50"/>
      <c r="D34" s="50"/>
      <c r="E34" s="50"/>
      <c r="F34" s="80"/>
      <c r="G34" s="81"/>
      <c r="H34" s="81"/>
      <c r="I34" s="81"/>
      <c r="J34" s="82"/>
      <c r="K34" s="83"/>
      <c r="L34" s="83"/>
      <c r="M34" s="84"/>
      <c r="N34" s="85"/>
      <c r="O34" s="85"/>
      <c r="P34" s="85"/>
      <c r="Q34" s="85"/>
      <c r="R34" s="84"/>
      <c r="S34" s="84"/>
      <c r="T34" s="86"/>
      <c r="U34" s="87"/>
      <c r="V34" s="87"/>
      <c r="W34" s="88"/>
      <c r="X34" s="88"/>
      <c r="Y34" s="86"/>
      <c r="Z34" s="88"/>
      <c r="AA34" s="88"/>
      <c r="AB34" s="50"/>
      <c r="AC34" s="58"/>
    </row>
    <row r="35" spans="1:29" x14ac:dyDescent="0.3">
      <c r="A35" s="58"/>
      <c r="B35" s="50"/>
      <c r="C35" s="50"/>
      <c r="D35" s="50"/>
      <c r="E35" s="50"/>
      <c r="F35" s="80"/>
      <c r="G35" s="81"/>
      <c r="H35" s="81"/>
      <c r="I35" s="81"/>
      <c r="J35" s="82"/>
      <c r="K35" s="83"/>
      <c r="L35" s="83"/>
      <c r="M35" s="84"/>
      <c r="N35" s="85"/>
      <c r="O35" s="85"/>
      <c r="P35" s="85"/>
      <c r="Q35" s="85"/>
      <c r="R35" s="84"/>
      <c r="S35" s="84"/>
      <c r="T35" s="86"/>
      <c r="U35" s="87"/>
      <c r="V35" s="87"/>
      <c r="W35" s="88"/>
      <c r="X35" s="88"/>
      <c r="Y35" s="86"/>
      <c r="Z35" s="88"/>
      <c r="AA35" s="88"/>
      <c r="AB35" s="50"/>
      <c r="AC35" s="58"/>
    </row>
    <row r="36" spans="1:29" x14ac:dyDescent="0.3">
      <c r="A36" s="58"/>
      <c r="B36" s="50"/>
      <c r="C36" s="50"/>
      <c r="D36" s="50"/>
      <c r="E36" s="50"/>
      <c r="F36" s="80"/>
      <c r="G36" s="81"/>
      <c r="H36" s="81"/>
      <c r="I36" s="81"/>
      <c r="J36" s="82"/>
      <c r="K36" s="83"/>
      <c r="L36" s="83"/>
      <c r="M36" s="84"/>
      <c r="N36" s="85"/>
      <c r="O36" s="85"/>
      <c r="P36" s="85"/>
      <c r="Q36" s="85"/>
      <c r="R36" s="84"/>
      <c r="S36" s="84"/>
      <c r="T36" s="86"/>
      <c r="U36" s="87"/>
      <c r="V36" s="87"/>
      <c r="W36" s="88"/>
      <c r="X36" s="88"/>
      <c r="Y36" s="86"/>
      <c r="Z36" s="88"/>
      <c r="AA36" s="88"/>
      <c r="AB36" s="50"/>
      <c r="AC36" s="58"/>
    </row>
    <row r="37" spans="1:29" x14ac:dyDescent="0.3">
      <c r="A37" s="58"/>
      <c r="B37" s="50"/>
      <c r="C37" s="50"/>
      <c r="D37" s="50"/>
      <c r="E37" s="50"/>
      <c r="F37" s="80"/>
      <c r="G37" s="81"/>
      <c r="H37" s="81"/>
      <c r="I37" s="81"/>
      <c r="J37" s="82"/>
      <c r="K37" s="83"/>
      <c r="L37" s="83"/>
      <c r="M37" s="84"/>
      <c r="N37" s="85"/>
      <c r="O37" s="85"/>
      <c r="P37" s="85"/>
      <c r="Q37" s="85"/>
      <c r="R37" s="84"/>
      <c r="S37" s="84"/>
      <c r="T37" s="86"/>
      <c r="U37" s="87"/>
      <c r="V37" s="87"/>
      <c r="W37" s="88"/>
      <c r="X37" s="88"/>
      <c r="Y37" s="86"/>
      <c r="Z37" s="88"/>
      <c r="AA37" s="88"/>
      <c r="AB37" s="50"/>
      <c r="AC37" s="58"/>
    </row>
    <row r="38" spans="1:29" x14ac:dyDescent="0.3">
      <c r="A38" s="58"/>
      <c r="B38" s="50"/>
      <c r="C38" s="50"/>
      <c r="D38" s="50"/>
      <c r="E38" s="50"/>
      <c r="F38" s="80"/>
      <c r="G38" s="81"/>
      <c r="H38" s="81"/>
      <c r="I38" s="81"/>
      <c r="J38" s="82"/>
      <c r="K38" s="83"/>
      <c r="L38" s="83"/>
      <c r="M38" s="84"/>
      <c r="N38" s="85"/>
      <c r="O38" s="85"/>
      <c r="P38" s="85"/>
      <c r="Q38" s="85"/>
      <c r="R38" s="84"/>
      <c r="S38" s="84"/>
      <c r="T38" s="86"/>
      <c r="U38" s="87"/>
      <c r="V38" s="87"/>
      <c r="W38" s="88"/>
      <c r="X38" s="88"/>
      <c r="Y38" s="86"/>
      <c r="Z38" s="88"/>
      <c r="AA38" s="88"/>
      <c r="AB38" s="50"/>
      <c r="AC38" s="58"/>
    </row>
    <row r="39" spans="1:29" x14ac:dyDescent="0.3">
      <c r="A39" s="58"/>
      <c r="B39" s="50"/>
      <c r="C39" s="50"/>
      <c r="D39" s="50"/>
      <c r="E39" s="50"/>
      <c r="F39" s="80"/>
      <c r="G39" s="81"/>
      <c r="H39" s="81"/>
      <c r="I39" s="81"/>
      <c r="J39" s="82"/>
      <c r="K39" s="83"/>
      <c r="L39" s="83"/>
      <c r="M39" s="84"/>
      <c r="N39" s="85"/>
      <c r="O39" s="85"/>
      <c r="P39" s="85"/>
      <c r="Q39" s="85"/>
      <c r="R39" s="84"/>
      <c r="S39" s="84"/>
      <c r="T39" s="86"/>
      <c r="U39" s="87"/>
      <c r="V39" s="87"/>
      <c r="W39" s="88"/>
      <c r="X39" s="88"/>
      <c r="Y39" s="86"/>
      <c r="Z39" s="88"/>
      <c r="AA39" s="88"/>
      <c r="AB39" s="50"/>
      <c r="AC39" s="58"/>
    </row>
    <row r="40" spans="1:29" x14ac:dyDescent="0.3">
      <c r="A40" s="58"/>
      <c r="B40" s="50"/>
      <c r="C40" s="50"/>
      <c r="D40" s="50"/>
      <c r="E40" s="50"/>
      <c r="F40" s="80"/>
      <c r="G40" s="81"/>
      <c r="H40" s="81"/>
      <c r="I40" s="81"/>
      <c r="J40" s="82"/>
      <c r="K40" s="83"/>
      <c r="L40" s="83"/>
      <c r="M40" s="84"/>
      <c r="N40" s="85"/>
      <c r="O40" s="85"/>
      <c r="P40" s="85"/>
      <c r="Q40" s="85"/>
      <c r="R40" s="84"/>
      <c r="S40" s="84"/>
      <c r="T40" s="86"/>
      <c r="U40" s="87"/>
      <c r="V40" s="87"/>
      <c r="W40" s="88"/>
      <c r="X40" s="88"/>
      <c r="Y40" s="86"/>
      <c r="Z40" s="88"/>
      <c r="AA40" s="88"/>
      <c r="AB40" s="50"/>
      <c r="AC40" s="58"/>
    </row>
    <row r="41" spans="1:29" x14ac:dyDescent="0.3">
      <c r="A41" s="58"/>
      <c r="B41" s="50"/>
      <c r="C41" s="50"/>
      <c r="D41" s="50"/>
      <c r="E41" s="50"/>
      <c r="F41" s="80"/>
      <c r="G41" s="81"/>
      <c r="H41" s="81"/>
      <c r="I41" s="81"/>
      <c r="J41" s="82"/>
      <c r="K41" s="83"/>
      <c r="L41" s="83"/>
      <c r="M41" s="84"/>
      <c r="N41" s="85"/>
      <c r="O41" s="85"/>
      <c r="P41" s="85"/>
      <c r="Q41" s="85"/>
      <c r="R41" s="84"/>
      <c r="S41" s="84"/>
      <c r="T41" s="86"/>
      <c r="U41" s="87"/>
      <c r="V41" s="87"/>
      <c r="W41" s="88"/>
      <c r="X41" s="88"/>
      <c r="Y41" s="86"/>
      <c r="Z41" s="88"/>
      <c r="AA41" s="88"/>
      <c r="AB41" s="50"/>
      <c r="AC41" s="58"/>
    </row>
    <row r="42" spans="1:29" x14ac:dyDescent="0.3">
      <c r="A42" s="58"/>
      <c r="B42" s="50"/>
      <c r="C42" s="50"/>
      <c r="D42" s="50"/>
      <c r="E42" s="50"/>
      <c r="F42" s="80"/>
      <c r="G42" s="81"/>
      <c r="H42" s="81"/>
      <c r="I42" s="81"/>
      <c r="J42" s="82"/>
      <c r="K42" s="83"/>
      <c r="L42" s="83"/>
      <c r="M42" s="84"/>
      <c r="N42" s="85"/>
      <c r="O42" s="85"/>
      <c r="P42" s="85"/>
      <c r="Q42" s="85"/>
      <c r="R42" s="84"/>
      <c r="S42" s="84"/>
      <c r="T42" s="86"/>
      <c r="U42" s="87"/>
      <c r="V42" s="87"/>
      <c r="W42" s="88"/>
      <c r="X42" s="88"/>
      <c r="Y42" s="86"/>
      <c r="Z42" s="88"/>
      <c r="AA42" s="88"/>
      <c r="AB42" s="50"/>
      <c r="AC42" s="58"/>
    </row>
    <row r="43" spans="1:29" x14ac:dyDescent="0.3">
      <c r="A43" s="58"/>
      <c r="B43" s="50"/>
      <c r="C43" s="50"/>
      <c r="D43" s="50"/>
      <c r="E43" s="50"/>
      <c r="F43" s="80"/>
      <c r="G43" s="81"/>
      <c r="H43" s="81"/>
      <c r="I43" s="81"/>
      <c r="J43" s="82"/>
      <c r="K43" s="83"/>
      <c r="L43" s="83"/>
      <c r="M43" s="84"/>
      <c r="N43" s="85"/>
      <c r="O43" s="85"/>
      <c r="P43" s="85"/>
      <c r="Q43" s="85"/>
      <c r="R43" s="84"/>
      <c r="S43" s="84"/>
      <c r="T43" s="86"/>
      <c r="U43" s="87"/>
      <c r="V43" s="87"/>
      <c r="W43" s="88"/>
      <c r="X43" s="88"/>
      <c r="Y43" s="86"/>
      <c r="Z43" s="88"/>
      <c r="AA43" s="88"/>
      <c r="AB43" s="50"/>
      <c r="AC43" s="58"/>
    </row>
    <row r="44" spans="1:29" x14ac:dyDescent="0.3">
      <c r="A44" s="58"/>
      <c r="B44" s="50"/>
      <c r="C44" s="50"/>
      <c r="D44" s="50"/>
      <c r="E44" s="50"/>
      <c r="F44" s="80"/>
      <c r="G44" s="81"/>
      <c r="H44" s="81"/>
      <c r="I44" s="81"/>
      <c r="J44" s="82"/>
      <c r="K44" s="83"/>
      <c r="L44" s="83"/>
      <c r="M44" s="84"/>
      <c r="N44" s="85"/>
      <c r="O44" s="85"/>
      <c r="P44" s="85"/>
      <c r="Q44" s="85"/>
      <c r="R44" s="84"/>
      <c r="S44" s="84"/>
      <c r="T44" s="86"/>
      <c r="U44" s="87"/>
      <c r="V44" s="87"/>
      <c r="W44" s="88"/>
      <c r="X44" s="88"/>
      <c r="Y44" s="86"/>
      <c r="Z44" s="88"/>
      <c r="AA44" s="88"/>
      <c r="AB44" s="50"/>
      <c r="AC44" s="58"/>
    </row>
    <row r="45" spans="1:29" x14ac:dyDescent="0.3">
      <c r="A45" s="58"/>
      <c r="B45" s="50"/>
      <c r="C45" s="50"/>
      <c r="D45" s="50"/>
      <c r="E45" s="50"/>
      <c r="F45" s="80"/>
      <c r="G45" s="81"/>
      <c r="H45" s="81"/>
      <c r="I45" s="81"/>
      <c r="J45" s="82"/>
      <c r="K45" s="83"/>
      <c r="L45" s="83"/>
      <c r="M45" s="84"/>
      <c r="N45" s="85"/>
      <c r="O45" s="85"/>
      <c r="P45" s="85"/>
      <c r="Q45" s="85"/>
      <c r="R45" s="84"/>
      <c r="S45" s="84"/>
      <c r="T45" s="86"/>
      <c r="U45" s="87"/>
      <c r="V45" s="87"/>
      <c r="W45" s="88"/>
      <c r="X45" s="88"/>
      <c r="Y45" s="86"/>
      <c r="Z45" s="88"/>
      <c r="AA45" s="88"/>
      <c r="AB45" s="50"/>
      <c r="AC45" s="58"/>
    </row>
    <row r="46" spans="1:29" x14ac:dyDescent="0.3">
      <c r="A46" s="58"/>
      <c r="B46" s="50"/>
      <c r="C46" s="50"/>
      <c r="D46" s="50"/>
      <c r="E46" s="50"/>
      <c r="F46" s="80"/>
      <c r="G46" s="81"/>
      <c r="H46" s="81"/>
      <c r="I46" s="81"/>
      <c r="J46" s="82"/>
      <c r="K46" s="83"/>
      <c r="L46" s="83"/>
      <c r="M46" s="84"/>
      <c r="N46" s="85"/>
      <c r="O46" s="85"/>
      <c r="P46" s="85"/>
      <c r="Q46" s="85"/>
      <c r="R46" s="84"/>
      <c r="S46" s="84"/>
      <c r="T46" s="86"/>
      <c r="U46" s="87"/>
      <c r="V46" s="87"/>
      <c r="W46" s="88"/>
      <c r="X46" s="88"/>
      <c r="Y46" s="86"/>
      <c r="Z46" s="88"/>
      <c r="AA46" s="88"/>
      <c r="AB46" s="50"/>
      <c r="AC46" s="58"/>
    </row>
    <row r="47" spans="1:29" x14ac:dyDescent="0.3">
      <c r="A47" s="58"/>
      <c r="B47" s="50"/>
      <c r="C47" s="50"/>
      <c r="D47" s="50"/>
      <c r="E47" s="50"/>
      <c r="F47" s="80"/>
      <c r="G47" s="81"/>
      <c r="H47" s="81"/>
      <c r="I47" s="81"/>
      <c r="J47" s="82"/>
      <c r="K47" s="83"/>
      <c r="L47" s="83"/>
      <c r="M47" s="84"/>
      <c r="N47" s="85"/>
      <c r="O47" s="85"/>
      <c r="P47" s="85"/>
      <c r="Q47" s="85"/>
      <c r="R47" s="84"/>
      <c r="S47" s="84"/>
      <c r="T47" s="86"/>
      <c r="U47" s="87"/>
      <c r="V47" s="87"/>
      <c r="W47" s="88"/>
      <c r="X47" s="88"/>
      <c r="Y47" s="86"/>
      <c r="Z47" s="88"/>
      <c r="AA47" s="88"/>
      <c r="AB47" s="50"/>
      <c r="AC47" s="58"/>
    </row>
    <row r="48" spans="1:29" x14ac:dyDescent="0.3">
      <c r="A48" s="58"/>
      <c r="B48" s="50"/>
      <c r="C48" s="50"/>
      <c r="D48" s="50"/>
      <c r="E48" s="50"/>
      <c r="F48" s="80"/>
      <c r="G48" s="81"/>
      <c r="H48" s="81"/>
      <c r="I48" s="81"/>
      <c r="J48" s="82"/>
      <c r="K48" s="83"/>
      <c r="L48" s="83"/>
      <c r="M48" s="84"/>
      <c r="N48" s="85"/>
      <c r="O48" s="85"/>
      <c r="P48" s="85"/>
      <c r="Q48" s="85"/>
      <c r="R48" s="84"/>
      <c r="S48" s="84"/>
      <c r="T48" s="86"/>
      <c r="U48" s="87"/>
      <c r="V48" s="87"/>
      <c r="W48" s="88"/>
      <c r="X48" s="88"/>
      <c r="Y48" s="86"/>
      <c r="Z48" s="88"/>
      <c r="AA48" s="88"/>
      <c r="AB48" s="50"/>
      <c r="AC48" s="58"/>
    </row>
    <row r="49" spans="1:29" x14ac:dyDescent="0.3">
      <c r="A49" s="58"/>
      <c r="B49" s="50"/>
      <c r="C49" s="50"/>
      <c r="D49" s="50"/>
      <c r="E49" s="50"/>
      <c r="F49" s="80"/>
      <c r="G49" s="81"/>
      <c r="H49" s="81"/>
      <c r="I49" s="81"/>
      <c r="J49" s="82"/>
      <c r="K49" s="83"/>
      <c r="L49" s="83"/>
      <c r="M49" s="84"/>
      <c r="N49" s="85"/>
      <c r="O49" s="85"/>
      <c r="P49" s="85"/>
      <c r="Q49" s="85"/>
      <c r="R49" s="84"/>
      <c r="S49" s="84"/>
      <c r="T49" s="86"/>
      <c r="U49" s="87"/>
      <c r="V49" s="87"/>
      <c r="W49" s="88"/>
      <c r="X49" s="88"/>
      <c r="Y49" s="86"/>
      <c r="Z49" s="88"/>
      <c r="AA49" s="88"/>
      <c r="AB49" s="50"/>
      <c r="AC49" s="58"/>
    </row>
    <row r="50" spans="1:29" x14ac:dyDescent="0.3">
      <c r="A50" s="58"/>
      <c r="B50" s="50"/>
      <c r="C50" s="50"/>
      <c r="D50" s="50"/>
      <c r="E50" s="50"/>
      <c r="F50" s="80"/>
      <c r="G50" s="81"/>
      <c r="H50" s="81"/>
      <c r="I50" s="81"/>
      <c r="J50" s="82"/>
      <c r="K50" s="83"/>
      <c r="L50" s="83"/>
      <c r="M50" s="84"/>
      <c r="N50" s="85"/>
      <c r="O50" s="85"/>
      <c r="P50" s="85"/>
      <c r="Q50" s="85"/>
      <c r="R50" s="84"/>
      <c r="S50" s="84"/>
      <c r="T50" s="86"/>
      <c r="U50" s="87"/>
      <c r="V50" s="87"/>
      <c r="W50" s="88"/>
      <c r="X50" s="88"/>
      <c r="Y50" s="86"/>
      <c r="Z50" s="88"/>
      <c r="AA50" s="88"/>
      <c r="AB50" s="50"/>
      <c r="AC50" s="58"/>
    </row>
    <row r="51" spans="1:29" x14ac:dyDescent="0.3">
      <c r="A51" s="58"/>
      <c r="B51" s="50"/>
      <c r="C51" s="50"/>
      <c r="D51" s="50"/>
      <c r="E51" s="50"/>
      <c r="F51" s="80"/>
      <c r="G51" s="81"/>
      <c r="H51" s="81"/>
      <c r="I51" s="81"/>
      <c r="J51" s="82"/>
      <c r="K51" s="83"/>
      <c r="L51" s="83"/>
      <c r="M51" s="84"/>
      <c r="N51" s="85"/>
      <c r="O51" s="85"/>
      <c r="P51" s="85"/>
      <c r="Q51" s="85"/>
      <c r="R51" s="84"/>
      <c r="S51" s="84"/>
      <c r="T51" s="86"/>
      <c r="U51" s="87"/>
      <c r="V51" s="87"/>
      <c r="W51" s="88"/>
      <c r="X51" s="88"/>
      <c r="Y51" s="86"/>
      <c r="Z51" s="88"/>
      <c r="AA51" s="88"/>
      <c r="AB51" s="50"/>
      <c r="AC51" s="58"/>
    </row>
    <row r="52" spans="1:29" x14ac:dyDescent="0.3">
      <c r="A52" s="58"/>
      <c r="B52" s="50"/>
      <c r="C52" s="50"/>
      <c r="D52" s="50"/>
      <c r="E52" s="50"/>
      <c r="F52" s="80"/>
      <c r="G52" s="81"/>
      <c r="H52" s="81"/>
      <c r="I52" s="81"/>
      <c r="J52" s="82"/>
      <c r="K52" s="83"/>
      <c r="L52" s="83"/>
      <c r="M52" s="84"/>
      <c r="N52" s="85"/>
      <c r="O52" s="85"/>
      <c r="P52" s="85"/>
      <c r="Q52" s="85"/>
      <c r="R52" s="84"/>
      <c r="S52" s="84"/>
      <c r="T52" s="86"/>
      <c r="U52" s="87"/>
      <c r="V52" s="87"/>
      <c r="W52" s="88"/>
      <c r="X52" s="88"/>
      <c r="Y52" s="86"/>
      <c r="Z52" s="88"/>
      <c r="AA52" s="88"/>
      <c r="AB52" s="50"/>
      <c r="AC52" s="58"/>
    </row>
    <row r="53" spans="1:29" x14ac:dyDescent="0.3">
      <c r="A53" s="58"/>
      <c r="B53" s="50"/>
      <c r="C53" s="50"/>
      <c r="D53" s="50"/>
      <c r="E53" s="50"/>
      <c r="F53" s="80"/>
      <c r="G53" s="81"/>
      <c r="H53" s="81"/>
      <c r="I53" s="81"/>
      <c r="J53" s="82"/>
      <c r="K53" s="83"/>
      <c r="L53" s="83"/>
      <c r="M53" s="84"/>
      <c r="N53" s="85"/>
      <c r="O53" s="85"/>
      <c r="P53" s="85"/>
      <c r="Q53" s="85"/>
      <c r="R53" s="84"/>
      <c r="S53" s="84"/>
      <c r="T53" s="86"/>
      <c r="U53" s="87"/>
      <c r="V53" s="87"/>
      <c r="W53" s="88"/>
      <c r="X53" s="88"/>
      <c r="Y53" s="86"/>
      <c r="Z53" s="88"/>
      <c r="AA53" s="88"/>
      <c r="AB53" s="50"/>
      <c r="AC53" s="58"/>
    </row>
    <row r="54" spans="1:29" x14ac:dyDescent="0.3">
      <c r="A54" s="58"/>
      <c r="B54" s="50"/>
      <c r="C54" s="50"/>
      <c r="D54" s="50"/>
      <c r="E54" s="50"/>
      <c r="F54" s="80"/>
      <c r="G54" s="81"/>
      <c r="H54" s="81"/>
      <c r="I54" s="81"/>
      <c r="J54" s="82"/>
      <c r="K54" s="83"/>
      <c r="L54" s="83"/>
      <c r="M54" s="84"/>
      <c r="N54" s="85"/>
      <c r="O54" s="85"/>
      <c r="P54" s="85"/>
      <c r="Q54" s="85"/>
      <c r="R54" s="84"/>
      <c r="S54" s="84"/>
      <c r="T54" s="86"/>
      <c r="U54" s="87"/>
      <c r="V54" s="87"/>
      <c r="W54" s="88"/>
      <c r="X54" s="88"/>
      <c r="Y54" s="86"/>
      <c r="Z54" s="88"/>
      <c r="AA54" s="88"/>
      <c r="AB54" s="50"/>
      <c r="AC54" s="58"/>
    </row>
    <row r="55" spans="1:29" x14ac:dyDescent="0.3">
      <c r="A55" s="58"/>
      <c r="B55" s="50"/>
      <c r="C55" s="50"/>
      <c r="D55" s="50"/>
      <c r="E55" s="50"/>
      <c r="F55" s="80"/>
      <c r="G55" s="81"/>
      <c r="H55" s="81"/>
      <c r="I55" s="81"/>
      <c r="J55" s="82"/>
      <c r="K55" s="83"/>
      <c r="L55" s="83"/>
      <c r="M55" s="84"/>
      <c r="N55" s="85"/>
      <c r="O55" s="85"/>
      <c r="P55" s="85"/>
      <c r="Q55" s="85"/>
      <c r="R55" s="84"/>
      <c r="S55" s="84"/>
      <c r="T55" s="86"/>
      <c r="U55" s="87"/>
      <c r="V55" s="87"/>
      <c r="W55" s="88"/>
      <c r="X55" s="88"/>
      <c r="Y55" s="86"/>
      <c r="Z55" s="88"/>
      <c r="AA55" s="88"/>
      <c r="AB55" s="50"/>
      <c r="AC55" s="58"/>
    </row>
    <row r="56" spans="1:29" x14ac:dyDescent="0.3">
      <c r="A56" s="58"/>
      <c r="B56" s="50"/>
      <c r="C56" s="50"/>
      <c r="D56" s="50"/>
      <c r="E56" s="50"/>
      <c r="F56" s="80"/>
      <c r="G56" s="81"/>
      <c r="H56" s="81"/>
      <c r="I56" s="81"/>
      <c r="J56" s="82"/>
      <c r="K56" s="83"/>
      <c r="L56" s="83"/>
      <c r="M56" s="84"/>
      <c r="N56" s="85"/>
      <c r="O56" s="85"/>
      <c r="P56" s="85"/>
      <c r="Q56" s="85"/>
      <c r="R56" s="84"/>
      <c r="S56" s="84"/>
      <c r="T56" s="86"/>
      <c r="U56" s="87"/>
      <c r="V56" s="87"/>
      <c r="W56" s="88"/>
      <c r="X56" s="88"/>
      <c r="Y56" s="86"/>
      <c r="Z56" s="88"/>
      <c r="AA56" s="88"/>
      <c r="AB56" s="50"/>
      <c r="AC56" s="58"/>
    </row>
    <row r="57" spans="1:29" x14ac:dyDescent="0.3">
      <c r="A57" s="58"/>
      <c r="B57" s="50"/>
      <c r="C57" s="50"/>
      <c r="D57" s="50"/>
      <c r="E57" s="50"/>
      <c r="F57" s="80"/>
      <c r="G57" s="81"/>
      <c r="H57" s="81"/>
      <c r="I57" s="81"/>
      <c r="J57" s="82"/>
      <c r="K57" s="83"/>
      <c r="L57" s="83"/>
      <c r="M57" s="84"/>
      <c r="N57" s="85"/>
      <c r="O57" s="85"/>
      <c r="P57" s="85"/>
      <c r="Q57" s="85"/>
      <c r="R57" s="84"/>
      <c r="S57" s="84"/>
      <c r="T57" s="86"/>
      <c r="U57" s="87"/>
      <c r="V57" s="87"/>
      <c r="W57" s="88"/>
      <c r="X57" s="88"/>
      <c r="Y57" s="86"/>
      <c r="Z57" s="88"/>
      <c r="AA57" s="88"/>
      <c r="AB57" s="50"/>
      <c r="AC57" s="58"/>
    </row>
    <row r="58" spans="1:29" x14ac:dyDescent="0.3">
      <c r="A58" s="58"/>
      <c r="B58" s="50"/>
      <c r="C58" s="50"/>
      <c r="D58" s="50"/>
      <c r="E58" s="50"/>
      <c r="F58" s="80"/>
      <c r="G58" s="81"/>
      <c r="H58" s="81"/>
      <c r="I58" s="81"/>
      <c r="J58" s="82"/>
      <c r="K58" s="83"/>
      <c r="L58" s="83"/>
      <c r="M58" s="84"/>
      <c r="N58" s="85"/>
      <c r="O58" s="85"/>
      <c r="P58" s="85"/>
      <c r="Q58" s="85"/>
      <c r="R58" s="84"/>
      <c r="S58" s="84"/>
      <c r="T58" s="86"/>
      <c r="U58" s="87"/>
      <c r="V58" s="87"/>
      <c r="W58" s="88"/>
      <c r="X58" s="88"/>
      <c r="Y58" s="86"/>
      <c r="Z58" s="88"/>
      <c r="AA58" s="88"/>
      <c r="AB58" s="50"/>
      <c r="AC58" s="58"/>
    </row>
    <row r="59" spans="1:29" x14ac:dyDescent="0.3">
      <c r="A59" s="58"/>
      <c r="B59" s="50"/>
      <c r="C59" s="50"/>
      <c r="D59" s="50"/>
      <c r="E59" s="50"/>
      <c r="F59" s="80"/>
      <c r="G59" s="81"/>
      <c r="H59" s="81"/>
      <c r="I59" s="81"/>
      <c r="J59" s="82"/>
      <c r="K59" s="83"/>
      <c r="L59" s="83"/>
      <c r="M59" s="84"/>
      <c r="N59" s="85"/>
      <c r="O59" s="85"/>
      <c r="P59" s="85"/>
      <c r="Q59" s="85"/>
      <c r="R59" s="84"/>
      <c r="S59" s="84"/>
      <c r="T59" s="86"/>
      <c r="U59" s="87"/>
      <c r="V59" s="87"/>
      <c r="W59" s="88"/>
      <c r="X59" s="88"/>
      <c r="Y59" s="86"/>
      <c r="Z59" s="88"/>
      <c r="AA59" s="88"/>
      <c r="AB59" s="50"/>
      <c r="AC59" s="58"/>
    </row>
    <row r="60" spans="1:29" x14ac:dyDescent="0.3">
      <c r="A60" s="58"/>
      <c r="B60" s="50"/>
      <c r="C60" s="50"/>
      <c r="D60" s="50"/>
      <c r="E60" s="50"/>
      <c r="F60" s="80"/>
      <c r="G60" s="81"/>
      <c r="H60" s="81"/>
      <c r="I60" s="81"/>
      <c r="J60" s="82"/>
      <c r="K60" s="83"/>
      <c r="L60" s="83"/>
      <c r="M60" s="84"/>
      <c r="N60" s="85"/>
      <c r="O60" s="85"/>
      <c r="P60" s="85"/>
      <c r="Q60" s="85"/>
      <c r="R60" s="84"/>
      <c r="S60" s="84"/>
      <c r="T60" s="86"/>
      <c r="U60" s="87"/>
      <c r="V60" s="87"/>
      <c r="W60" s="88"/>
      <c r="X60" s="88"/>
      <c r="Y60" s="86"/>
      <c r="Z60" s="88"/>
      <c r="AA60" s="88"/>
      <c r="AB60" s="50"/>
      <c r="AC60" s="58"/>
    </row>
    <row r="61" spans="1:29" x14ac:dyDescent="0.3">
      <c r="A61" s="58"/>
      <c r="B61" s="50"/>
      <c r="C61" s="50"/>
      <c r="D61" s="50"/>
      <c r="E61" s="50"/>
      <c r="F61" s="80"/>
      <c r="G61" s="81"/>
      <c r="H61" s="81"/>
      <c r="I61" s="81"/>
      <c r="J61" s="82"/>
      <c r="K61" s="83"/>
      <c r="L61" s="83"/>
      <c r="M61" s="84"/>
      <c r="N61" s="85"/>
      <c r="O61" s="85"/>
      <c r="P61" s="85"/>
      <c r="Q61" s="85"/>
      <c r="R61" s="84"/>
      <c r="S61" s="84"/>
      <c r="T61" s="86"/>
      <c r="U61" s="87"/>
      <c r="V61" s="87"/>
      <c r="W61" s="88"/>
      <c r="X61" s="88"/>
      <c r="Y61" s="86"/>
      <c r="Z61" s="88"/>
      <c r="AA61" s="88"/>
      <c r="AB61" s="50"/>
      <c r="AC61" s="58"/>
    </row>
    <row r="62" spans="1:29" x14ac:dyDescent="0.3">
      <c r="A62" s="58"/>
      <c r="B62" s="50"/>
      <c r="C62" s="50"/>
      <c r="D62" s="50"/>
      <c r="E62" s="50"/>
      <c r="F62" s="80"/>
      <c r="G62" s="81"/>
      <c r="H62" s="81"/>
      <c r="I62" s="81"/>
      <c r="J62" s="82"/>
      <c r="K62" s="83"/>
      <c r="L62" s="83"/>
      <c r="M62" s="84"/>
      <c r="N62" s="85"/>
      <c r="O62" s="85"/>
      <c r="P62" s="85"/>
      <c r="Q62" s="85"/>
      <c r="R62" s="84"/>
      <c r="S62" s="84"/>
      <c r="T62" s="86"/>
      <c r="U62" s="87"/>
      <c r="V62" s="87"/>
      <c r="W62" s="88"/>
      <c r="X62" s="88"/>
      <c r="Y62" s="86"/>
      <c r="Z62" s="88"/>
      <c r="AA62" s="88"/>
      <c r="AB62" s="50"/>
      <c r="AC62" s="58"/>
    </row>
    <row r="63" spans="1:29" x14ac:dyDescent="0.3">
      <c r="A63" s="58"/>
      <c r="B63" s="50"/>
      <c r="C63" s="50"/>
      <c r="D63" s="50"/>
      <c r="E63" s="50"/>
      <c r="F63" s="80"/>
      <c r="G63" s="81"/>
      <c r="H63" s="81"/>
      <c r="I63" s="81"/>
      <c r="J63" s="82"/>
      <c r="K63" s="83"/>
      <c r="L63" s="83"/>
      <c r="M63" s="84"/>
      <c r="N63" s="85"/>
      <c r="O63" s="85"/>
      <c r="P63" s="85"/>
      <c r="Q63" s="85"/>
      <c r="R63" s="84"/>
      <c r="S63" s="84"/>
      <c r="T63" s="86"/>
      <c r="U63" s="87"/>
      <c r="V63" s="87"/>
      <c r="W63" s="88"/>
      <c r="X63" s="88"/>
      <c r="Y63" s="86"/>
      <c r="Z63" s="88"/>
      <c r="AA63" s="88"/>
      <c r="AB63" s="50"/>
      <c r="AC63" s="58"/>
    </row>
    <row r="64" spans="1:29" x14ac:dyDescent="0.3">
      <c r="A64" s="58"/>
      <c r="B64" s="50"/>
      <c r="C64" s="50"/>
      <c r="D64" s="50"/>
      <c r="E64" s="50"/>
      <c r="F64" s="80"/>
      <c r="G64" s="81"/>
      <c r="H64" s="81"/>
      <c r="I64" s="81"/>
      <c r="J64" s="82"/>
      <c r="K64" s="83"/>
      <c r="L64" s="83"/>
      <c r="M64" s="84"/>
      <c r="N64" s="85"/>
      <c r="O64" s="85"/>
      <c r="P64" s="85"/>
      <c r="Q64" s="85"/>
      <c r="R64" s="84"/>
      <c r="S64" s="84"/>
      <c r="T64" s="86"/>
      <c r="U64" s="87"/>
      <c r="V64" s="87"/>
      <c r="W64" s="88"/>
      <c r="X64" s="88"/>
      <c r="Y64" s="86"/>
      <c r="Z64" s="88"/>
      <c r="AA64" s="88"/>
      <c r="AB64" s="50"/>
      <c r="AC64" s="58"/>
    </row>
    <row r="65" spans="1:29" x14ac:dyDescent="0.3">
      <c r="A65" s="58"/>
      <c r="B65" s="50"/>
      <c r="C65" s="50"/>
      <c r="D65" s="50"/>
      <c r="E65" s="50"/>
      <c r="F65" s="80"/>
      <c r="G65" s="81"/>
      <c r="H65" s="81"/>
      <c r="I65" s="81"/>
      <c r="J65" s="82"/>
      <c r="K65" s="83"/>
      <c r="L65" s="83"/>
      <c r="M65" s="84"/>
      <c r="N65" s="85"/>
      <c r="O65" s="85"/>
      <c r="P65" s="85"/>
      <c r="Q65" s="85"/>
      <c r="R65" s="84"/>
      <c r="S65" s="84"/>
      <c r="T65" s="86"/>
      <c r="U65" s="87"/>
      <c r="V65" s="87"/>
      <c r="W65" s="88"/>
      <c r="X65" s="88"/>
      <c r="Y65" s="86"/>
      <c r="Z65" s="88"/>
      <c r="AA65" s="88"/>
      <c r="AB65" s="50"/>
      <c r="AC65" s="58"/>
    </row>
    <row r="66" spans="1:29" x14ac:dyDescent="0.3">
      <c r="A66" s="58"/>
      <c r="B66" s="50"/>
      <c r="C66" s="50"/>
      <c r="D66" s="50"/>
      <c r="E66" s="50"/>
      <c r="F66" s="80"/>
      <c r="G66" s="81"/>
      <c r="H66" s="81"/>
      <c r="I66" s="81"/>
      <c r="J66" s="82"/>
      <c r="K66" s="83"/>
      <c r="L66" s="83"/>
      <c r="M66" s="84"/>
      <c r="N66" s="85"/>
      <c r="O66" s="85"/>
      <c r="P66" s="85"/>
      <c r="Q66" s="85"/>
      <c r="R66" s="84"/>
      <c r="S66" s="84"/>
      <c r="T66" s="86"/>
      <c r="U66" s="87"/>
      <c r="V66" s="87"/>
      <c r="W66" s="88"/>
      <c r="X66" s="88"/>
      <c r="Y66" s="86"/>
      <c r="Z66" s="88"/>
      <c r="AA66" s="88"/>
      <c r="AB66" s="50"/>
      <c r="AC66" s="58"/>
    </row>
    <row r="67" spans="1:29" x14ac:dyDescent="0.3">
      <c r="A67" s="58"/>
      <c r="B67" s="50"/>
      <c r="C67" s="50"/>
      <c r="D67" s="50"/>
      <c r="E67" s="50"/>
      <c r="F67" s="80"/>
      <c r="G67" s="81"/>
      <c r="H67" s="81"/>
      <c r="I67" s="81"/>
      <c r="J67" s="82"/>
      <c r="K67" s="83"/>
      <c r="L67" s="83"/>
      <c r="M67" s="84"/>
      <c r="N67" s="85"/>
      <c r="O67" s="85"/>
      <c r="P67" s="85"/>
      <c r="Q67" s="85"/>
      <c r="R67" s="84"/>
      <c r="S67" s="84"/>
      <c r="T67" s="86"/>
      <c r="U67" s="87"/>
      <c r="V67" s="87"/>
      <c r="W67" s="88"/>
      <c r="X67" s="88"/>
      <c r="Y67" s="86"/>
      <c r="Z67" s="88"/>
      <c r="AA67" s="88"/>
      <c r="AB67" s="50"/>
      <c r="AC67" s="58"/>
    </row>
    <row r="68" spans="1:29" x14ac:dyDescent="0.3">
      <c r="A68" s="58"/>
      <c r="B68" s="50"/>
      <c r="C68" s="50"/>
      <c r="D68" s="50"/>
      <c r="E68" s="50"/>
      <c r="F68" s="80"/>
      <c r="G68" s="81"/>
      <c r="H68" s="81"/>
      <c r="I68" s="81"/>
      <c r="J68" s="82"/>
      <c r="K68" s="83"/>
      <c r="L68" s="83"/>
      <c r="M68" s="84"/>
      <c r="N68" s="85"/>
      <c r="O68" s="85"/>
      <c r="P68" s="85"/>
      <c r="Q68" s="85"/>
      <c r="R68" s="84"/>
      <c r="S68" s="84"/>
      <c r="T68" s="86"/>
      <c r="U68" s="87"/>
      <c r="V68" s="87"/>
      <c r="W68" s="88"/>
      <c r="X68" s="88"/>
      <c r="Y68" s="86"/>
      <c r="Z68" s="88"/>
      <c r="AA68" s="88"/>
      <c r="AB68" s="50"/>
      <c r="AC68" s="58"/>
    </row>
    <row r="69" spans="1:29" x14ac:dyDescent="0.3">
      <c r="A69" s="58"/>
      <c r="B69" s="50"/>
      <c r="C69" s="50"/>
      <c r="D69" s="50"/>
      <c r="E69" s="50"/>
      <c r="F69" s="80"/>
      <c r="G69" s="81"/>
      <c r="H69" s="81"/>
      <c r="I69" s="81"/>
      <c r="J69" s="82"/>
      <c r="K69" s="83"/>
      <c r="L69" s="83"/>
      <c r="M69" s="84"/>
      <c r="N69" s="85"/>
      <c r="O69" s="85"/>
      <c r="P69" s="85"/>
      <c r="Q69" s="85"/>
      <c r="R69" s="84"/>
      <c r="S69" s="84"/>
      <c r="T69" s="86"/>
      <c r="U69" s="87"/>
      <c r="V69" s="87"/>
      <c r="W69" s="88"/>
      <c r="X69" s="88"/>
      <c r="Y69" s="86"/>
      <c r="Z69" s="88"/>
      <c r="AA69" s="88"/>
      <c r="AB69" s="50"/>
      <c r="AC69" s="58"/>
    </row>
    <row r="70" spans="1:29" x14ac:dyDescent="0.3">
      <c r="A70" s="58"/>
      <c r="B70" s="50"/>
      <c r="C70" s="50"/>
      <c r="D70" s="50"/>
      <c r="E70" s="50"/>
      <c r="F70" s="80"/>
      <c r="G70" s="81"/>
      <c r="H70" s="81"/>
      <c r="I70" s="81"/>
      <c r="J70" s="82"/>
      <c r="K70" s="83"/>
      <c r="L70" s="83"/>
      <c r="M70" s="84"/>
      <c r="N70" s="85"/>
      <c r="O70" s="85"/>
      <c r="P70" s="85"/>
      <c r="Q70" s="85"/>
      <c r="R70" s="84"/>
      <c r="S70" s="84"/>
      <c r="T70" s="86"/>
      <c r="U70" s="87"/>
      <c r="V70" s="87"/>
      <c r="W70" s="88"/>
      <c r="X70" s="88"/>
      <c r="Y70" s="86"/>
      <c r="Z70" s="88"/>
      <c r="AA70" s="88"/>
      <c r="AB70" s="50"/>
      <c r="AC70" s="58"/>
    </row>
    <row r="71" spans="1:29" x14ac:dyDescent="0.3">
      <c r="A71" s="58"/>
      <c r="B71" s="50"/>
      <c r="C71" s="50"/>
      <c r="D71" s="50"/>
      <c r="E71" s="50"/>
      <c r="F71" s="80"/>
      <c r="G71" s="81"/>
      <c r="H71" s="81"/>
      <c r="I71" s="81"/>
      <c r="J71" s="82"/>
      <c r="K71" s="83"/>
      <c r="L71" s="83"/>
      <c r="M71" s="84"/>
      <c r="N71" s="85"/>
      <c r="O71" s="85"/>
      <c r="P71" s="85"/>
      <c r="Q71" s="85"/>
      <c r="R71" s="84"/>
      <c r="S71" s="84"/>
      <c r="T71" s="86"/>
      <c r="U71" s="87"/>
      <c r="V71" s="87"/>
      <c r="W71" s="88"/>
      <c r="X71" s="88"/>
      <c r="Y71" s="86"/>
      <c r="Z71" s="88"/>
      <c r="AA71" s="88"/>
      <c r="AB71" s="50"/>
      <c r="AC71" s="58"/>
    </row>
    <row r="72" spans="1:29" x14ac:dyDescent="0.3">
      <c r="A72" s="58"/>
      <c r="B72" s="50"/>
      <c r="C72" s="50"/>
      <c r="D72" s="50"/>
      <c r="E72" s="50"/>
      <c r="F72" s="80"/>
      <c r="G72" s="81"/>
      <c r="H72" s="81"/>
      <c r="I72" s="81"/>
      <c r="J72" s="82"/>
      <c r="K72" s="83"/>
      <c r="L72" s="83"/>
      <c r="M72" s="84"/>
      <c r="N72" s="85"/>
      <c r="O72" s="85"/>
      <c r="P72" s="85"/>
      <c r="Q72" s="85"/>
      <c r="R72" s="84"/>
      <c r="S72" s="84"/>
      <c r="T72" s="86"/>
      <c r="U72" s="87"/>
      <c r="V72" s="87"/>
      <c r="W72" s="88"/>
      <c r="X72" s="88"/>
      <c r="Y72" s="86"/>
      <c r="Z72" s="88"/>
      <c r="AA72" s="88"/>
      <c r="AB72" s="50"/>
      <c r="AC72" s="58"/>
    </row>
    <row r="73" spans="1:29" x14ac:dyDescent="0.3">
      <c r="A73" s="58"/>
      <c r="B73" s="50"/>
      <c r="C73" s="50"/>
      <c r="D73" s="50"/>
      <c r="E73" s="50"/>
      <c r="F73" s="80"/>
      <c r="G73" s="81"/>
      <c r="H73" s="81"/>
      <c r="I73" s="81"/>
      <c r="J73" s="82"/>
      <c r="K73" s="83"/>
      <c r="L73" s="83"/>
      <c r="M73" s="84"/>
      <c r="N73" s="85"/>
      <c r="O73" s="85"/>
      <c r="P73" s="85"/>
      <c r="Q73" s="85"/>
      <c r="R73" s="84"/>
      <c r="S73" s="84"/>
      <c r="T73" s="86"/>
      <c r="U73" s="87"/>
      <c r="V73" s="87"/>
      <c r="W73" s="88"/>
      <c r="X73" s="88"/>
      <c r="Y73" s="86"/>
      <c r="Z73" s="88"/>
      <c r="AA73" s="88"/>
      <c r="AB73" s="50"/>
      <c r="AC73" s="58"/>
    </row>
    <row r="74" spans="1:29" x14ac:dyDescent="0.3">
      <c r="A74" s="58"/>
      <c r="B74" s="50"/>
      <c r="C74" s="50"/>
      <c r="D74" s="50"/>
      <c r="E74" s="50"/>
      <c r="F74" s="80"/>
      <c r="G74" s="81"/>
      <c r="H74" s="81"/>
      <c r="I74" s="81"/>
      <c r="J74" s="82"/>
      <c r="K74" s="83"/>
      <c r="L74" s="83"/>
      <c r="M74" s="84"/>
      <c r="N74" s="85"/>
      <c r="O74" s="85"/>
      <c r="P74" s="85"/>
      <c r="Q74" s="85"/>
      <c r="R74" s="84"/>
      <c r="S74" s="84"/>
      <c r="T74" s="86"/>
      <c r="U74" s="87"/>
      <c r="V74" s="87"/>
      <c r="W74" s="88"/>
      <c r="X74" s="88"/>
      <c r="Y74" s="86"/>
      <c r="Z74" s="88"/>
      <c r="AA74" s="88"/>
      <c r="AB74" s="50"/>
      <c r="AC74" s="58"/>
    </row>
    <row r="75" spans="1:29" x14ac:dyDescent="0.3">
      <c r="A75" s="58"/>
      <c r="B75" s="50"/>
      <c r="C75" s="50"/>
      <c r="D75" s="50"/>
      <c r="E75" s="50"/>
      <c r="F75" s="80"/>
      <c r="G75" s="81"/>
      <c r="H75" s="81"/>
      <c r="I75" s="81"/>
      <c r="J75" s="82"/>
      <c r="K75" s="83"/>
      <c r="L75" s="83"/>
      <c r="M75" s="84"/>
      <c r="N75" s="85"/>
      <c r="O75" s="85"/>
      <c r="P75" s="85"/>
      <c r="Q75" s="85"/>
      <c r="R75" s="84"/>
      <c r="S75" s="84"/>
      <c r="T75" s="86"/>
      <c r="U75" s="87"/>
      <c r="V75" s="87"/>
      <c r="W75" s="88"/>
      <c r="X75" s="88"/>
      <c r="Y75" s="86"/>
      <c r="Z75" s="88"/>
      <c r="AA75" s="88"/>
      <c r="AB75" s="50"/>
      <c r="AC75" s="58"/>
    </row>
    <row r="76" spans="1:29" x14ac:dyDescent="0.3">
      <c r="A76" s="58"/>
      <c r="B76" s="50"/>
      <c r="C76" s="50"/>
      <c r="D76" s="50"/>
      <c r="E76" s="50"/>
      <c r="F76" s="80"/>
      <c r="G76" s="81"/>
      <c r="H76" s="81"/>
      <c r="I76" s="81"/>
      <c r="J76" s="82"/>
      <c r="K76" s="83"/>
      <c r="L76" s="83"/>
      <c r="M76" s="84"/>
      <c r="N76" s="85"/>
      <c r="O76" s="85"/>
      <c r="P76" s="85"/>
      <c r="Q76" s="85"/>
      <c r="R76" s="84"/>
      <c r="S76" s="84"/>
      <c r="T76" s="86"/>
      <c r="U76" s="87"/>
      <c r="V76" s="87"/>
      <c r="W76" s="88"/>
      <c r="X76" s="88"/>
      <c r="Y76" s="86"/>
      <c r="Z76" s="88"/>
      <c r="AA76" s="88"/>
      <c r="AB76" s="50"/>
      <c r="AC76" s="58"/>
    </row>
    <row r="77" spans="1:29" x14ac:dyDescent="0.3">
      <c r="A77" s="58"/>
      <c r="B77" s="50"/>
      <c r="C77" s="50"/>
      <c r="D77" s="50"/>
      <c r="E77" s="50"/>
      <c r="F77" s="80"/>
      <c r="G77" s="81"/>
      <c r="H77" s="81"/>
      <c r="I77" s="81"/>
      <c r="J77" s="82"/>
      <c r="K77" s="83"/>
      <c r="L77" s="83"/>
      <c r="M77" s="84"/>
      <c r="N77" s="85"/>
      <c r="O77" s="85"/>
      <c r="P77" s="85"/>
      <c r="Q77" s="85"/>
      <c r="R77" s="84"/>
      <c r="S77" s="84"/>
      <c r="T77" s="86"/>
      <c r="U77" s="87"/>
      <c r="V77" s="87"/>
      <c r="W77" s="88"/>
      <c r="X77" s="88"/>
      <c r="Y77" s="86"/>
      <c r="Z77" s="88"/>
      <c r="AA77" s="88"/>
      <c r="AB77" s="50"/>
      <c r="AC77" s="58"/>
    </row>
    <row r="78" spans="1:29" x14ac:dyDescent="0.3">
      <c r="A78" s="58"/>
      <c r="B78" s="50"/>
      <c r="C78" s="50"/>
      <c r="D78" s="50"/>
      <c r="E78" s="50"/>
      <c r="F78" s="80"/>
      <c r="G78" s="81"/>
      <c r="H78" s="81"/>
      <c r="I78" s="81"/>
      <c r="J78" s="82"/>
      <c r="K78" s="83"/>
      <c r="L78" s="83"/>
      <c r="M78" s="84"/>
      <c r="N78" s="85"/>
      <c r="O78" s="85"/>
      <c r="P78" s="85"/>
      <c r="Q78" s="85"/>
      <c r="R78" s="84"/>
      <c r="S78" s="84"/>
      <c r="T78" s="86"/>
      <c r="U78" s="87"/>
      <c r="V78" s="87"/>
      <c r="W78" s="88"/>
      <c r="X78" s="88"/>
      <c r="Y78" s="86"/>
      <c r="Z78" s="88"/>
      <c r="AA78" s="88"/>
      <c r="AB78" s="50"/>
      <c r="AC78" s="58"/>
    </row>
    <row r="79" spans="1:29" x14ac:dyDescent="0.3">
      <c r="A79" s="58"/>
      <c r="B79" s="50"/>
      <c r="C79" s="50"/>
      <c r="D79" s="50"/>
      <c r="E79" s="50"/>
      <c r="F79" s="80"/>
      <c r="G79" s="81"/>
      <c r="H79" s="81"/>
      <c r="I79" s="81"/>
      <c r="J79" s="82"/>
      <c r="K79" s="83"/>
      <c r="L79" s="83"/>
      <c r="M79" s="84"/>
      <c r="N79" s="85"/>
      <c r="O79" s="85"/>
      <c r="P79" s="85"/>
      <c r="Q79" s="85"/>
      <c r="R79" s="84"/>
      <c r="S79" s="84"/>
      <c r="T79" s="86"/>
      <c r="U79" s="87"/>
      <c r="V79" s="87"/>
      <c r="W79" s="88"/>
      <c r="X79" s="88"/>
      <c r="Y79" s="86"/>
      <c r="Z79" s="88"/>
      <c r="AA79" s="88"/>
      <c r="AB79" s="50"/>
      <c r="AC79" s="58"/>
    </row>
    <row r="80" spans="1:29" x14ac:dyDescent="0.3">
      <c r="A80" s="58"/>
      <c r="B80" s="50"/>
      <c r="C80" s="50"/>
      <c r="D80" s="50"/>
      <c r="E80" s="50"/>
      <c r="F80" s="80"/>
      <c r="G80" s="81"/>
      <c r="H80" s="81"/>
      <c r="I80" s="81"/>
      <c r="J80" s="82"/>
      <c r="K80" s="83"/>
      <c r="L80" s="83"/>
      <c r="M80" s="84"/>
      <c r="N80" s="85"/>
      <c r="O80" s="85"/>
      <c r="P80" s="85"/>
      <c r="Q80" s="85"/>
      <c r="R80" s="84"/>
      <c r="S80" s="84"/>
      <c r="T80" s="86"/>
      <c r="U80" s="87"/>
      <c r="V80" s="87"/>
      <c r="W80" s="88"/>
      <c r="X80" s="88"/>
      <c r="Y80" s="86"/>
      <c r="Z80" s="88"/>
      <c r="AA80" s="88"/>
      <c r="AB80" s="50"/>
      <c r="AC80" s="58"/>
    </row>
    <row r="81" spans="1:29" x14ac:dyDescent="0.3">
      <c r="A81" s="58"/>
      <c r="B81" s="50"/>
      <c r="C81" s="50"/>
      <c r="D81" s="50"/>
      <c r="E81" s="50"/>
      <c r="F81" s="80"/>
      <c r="G81" s="81"/>
      <c r="H81" s="81"/>
      <c r="I81" s="81"/>
      <c r="J81" s="82"/>
      <c r="K81" s="83"/>
      <c r="L81" s="83"/>
      <c r="M81" s="84"/>
      <c r="N81" s="85"/>
      <c r="O81" s="85"/>
      <c r="P81" s="85"/>
      <c r="Q81" s="85"/>
      <c r="R81" s="84"/>
      <c r="S81" s="84"/>
      <c r="T81" s="86"/>
      <c r="U81" s="87"/>
      <c r="V81" s="87"/>
      <c r="W81" s="88"/>
      <c r="X81" s="88"/>
      <c r="Y81" s="86"/>
      <c r="Z81" s="88"/>
      <c r="AA81" s="88"/>
      <c r="AB81" s="50"/>
      <c r="AC81" s="58"/>
    </row>
    <row r="82" spans="1:29" x14ac:dyDescent="0.3">
      <c r="A82" s="58"/>
      <c r="B82" s="50"/>
      <c r="C82" s="50"/>
      <c r="D82" s="50"/>
      <c r="E82" s="50"/>
      <c r="F82" s="80"/>
      <c r="G82" s="81"/>
      <c r="H82" s="81"/>
      <c r="I82" s="81"/>
      <c r="J82" s="82"/>
      <c r="K82" s="83"/>
      <c r="L82" s="83"/>
      <c r="M82" s="84"/>
      <c r="N82" s="85"/>
      <c r="O82" s="85"/>
      <c r="P82" s="85"/>
      <c r="Q82" s="85"/>
      <c r="R82" s="84"/>
      <c r="S82" s="84"/>
      <c r="T82" s="86"/>
      <c r="U82" s="87"/>
      <c r="V82" s="87"/>
      <c r="W82" s="88"/>
      <c r="X82" s="88"/>
      <c r="Y82" s="86"/>
      <c r="Z82" s="88"/>
      <c r="AA82" s="88"/>
      <c r="AB82" s="50"/>
      <c r="AC82" s="58"/>
    </row>
    <row r="83" spans="1:29" x14ac:dyDescent="0.3">
      <c r="A83" s="58"/>
      <c r="B83" s="50"/>
      <c r="C83" s="50"/>
      <c r="D83" s="50"/>
      <c r="E83" s="50"/>
      <c r="F83" s="80"/>
      <c r="G83" s="81"/>
      <c r="H83" s="81"/>
      <c r="I83" s="81"/>
      <c r="J83" s="82"/>
      <c r="K83" s="83"/>
      <c r="L83" s="83"/>
      <c r="M83" s="84"/>
      <c r="N83" s="85"/>
      <c r="O83" s="85"/>
      <c r="P83" s="85"/>
      <c r="Q83" s="85"/>
      <c r="R83" s="84"/>
      <c r="S83" s="84"/>
      <c r="T83" s="86"/>
      <c r="U83" s="87"/>
      <c r="V83" s="87"/>
      <c r="W83" s="88"/>
      <c r="X83" s="88"/>
      <c r="Y83" s="86"/>
      <c r="Z83" s="88"/>
      <c r="AA83" s="88"/>
      <c r="AB83" s="50"/>
      <c r="AC83" s="58"/>
    </row>
    <row r="84" spans="1:29" x14ac:dyDescent="0.3">
      <c r="A84" s="58"/>
      <c r="B84" s="50"/>
      <c r="C84" s="50"/>
      <c r="D84" s="50"/>
      <c r="E84" s="50"/>
      <c r="F84" s="80"/>
      <c r="G84" s="81"/>
      <c r="H84" s="81"/>
      <c r="I84" s="81"/>
      <c r="J84" s="82"/>
      <c r="K84" s="83"/>
      <c r="L84" s="83"/>
      <c r="M84" s="84"/>
      <c r="N84" s="85"/>
      <c r="O84" s="85"/>
      <c r="P84" s="85"/>
      <c r="Q84" s="85"/>
      <c r="R84" s="84"/>
      <c r="S84" s="84"/>
      <c r="T84" s="86"/>
      <c r="U84" s="87"/>
      <c r="V84" s="87"/>
      <c r="W84" s="88"/>
      <c r="X84" s="88"/>
      <c r="Y84" s="86"/>
      <c r="Z84" s="88"/>
      <c r="AA84" s="88"/>
      <c r="AB84" s="50"/>
      <c r="AC84" s="58"/>
    </row>
    <row r="85" spans="1:29" x14ac:dyDescent="0.3">
      <c r="A85" s="58"/>
      <c r="B85" s="50"/>
      <c r="C85" s="50"/>
      <c r="D85" s="50"/>
      <c r="E85" s="50"/>
      <c r="F85" s="80"/>
      <c r="G85" s="81"/>
      <c r="H85" s="81"/>
      <c r="I85" s="81"/>
      <c r="J85" s="82"/>
      <c r="K85" s="83"/>
      <c r="L85" s="83"/>
      <c r="M85" s="84"/>
      <c r="N85" s="85"/>
      <c r="O85" s="85"/>
      <c r="P85" s="85"/>
      <c r="Q85" s="85"/>
      <c r="R85" s="84"/>
      <c r="S85" s="84"/>
      <c r="T85" s="86"/>
      <c r="U85" s="87"/>
      <c r="V85" s="87"/>
      <c r="W85" s="88"/>
      <c r="X85" s="88"/>
      <c r="Y85" s="86"/>
      <c r="Z85" s="88"/>
      <c r="AA85" s="88"/>
      <c r="AB85" s="50"/>
      <c r="AC85" s="58"/>
    </row>
    <row r="86" spans="1:29" x14ac:dyDescent="0.3">
      <c r="A86" s="58"/>
      <c r="B86" s="50"/>
      <c r="C86" s="50"/>
      <c r="D86" s="50"/>
      <c r="E86" s="50"/>
      <c r="F86" s="80"/>
      <c r="G86" s="81"/>
      <c r="H86" s="81"/>
      <c r="I86" s="81"/>
      <c r="J86" s="82"/>
      <c r="K86" s="83"/>
      <c r="L86" s="83"/>
      <c r="M86" s="84"/>
      <c r="N86" s="85"/>
      <c r="O86" s="85"/>
      <c r="P86" s="85"/>
      <c r="Q86" s="85"/>
      <c r="R86" s="84"/>
      <c r="S86" s="84"/>
      <c r="T86" s="86"/>
      <c r="U86" s="87"/>
      <c r="V86" s="87"/>
      <c r="W86" s="88"/>
      <c r="X86" s="88"/>
      <c r="Y86" s="86"/>
      <c r="Z86" s="88"/>
      <c r="AA86" s="88"/>
      <c r="AB86" s="50"/>
      <c r="AC86" s="58"/>
    </row>
    <row r="87" spans="1:29" x14ac:dyDescent="0.3">
      <c r="A87" s="58"/>
      <c r="B87" s="50"/>
      <c r="C87" s="50"/>
      <c r="D87" s="50"/>
      <c r="E87" s="50"/>
      <c r="F87" s="80"/>
      <c r="G87" s="81"/>
      <c r="H87" s="81"/>
      <c r="I87" s="81"/>
      <c r="J87" s="82"/>
      <c r="K87" s="83"/>
      <c r="L87" s="83"/>
      <c r="M87" s="84"/>
      <c r="N87" s="85"/>
      <c r="O87" s="85"/>
      <c r="P87" s="85"/>
      <c r="Q87" s="85"/>
      <c r="R87" s="84"/>
      <c r="S87" s="84"/>
      <c r="T87" s="86"/>
      <c r="U87" s="87"/>
      <c r="V87" s="87"/>
      <c r="W87" s="88"/>
      <c r="X87" s="88"/>
      <c r="Y87" s="86"/>
      <c r="Z87" s="88"/>
      <c r="AA87" s="88"/>
      <c r="AB87" s="50"/>
      <c r="AC87" s="58"/>
    </row>
    <row r="88" spans="1:29" x14ac:dyDescent="0.3">
      <c r="A88" s="58"/>
      <c r="B88" s="50"/>
      <c r="C88" s="50"/>
      <c r="D88" s="50"/>
      <c r="E88" s="50"/>
      <c r="F88" s="80"/>
      <c r="G88" s="81"/>
      <c r="H88" s="81"/>
      <c r="I88" s="81"/>
      <c r="J88" s="82"/>
      <c r="K88" s="83"/>
      <c r="L88" s="83"/>
      <c r="M88" s="84"/>
      <c r="N88" s="85"/>
      <c r="O88" s="85"/>
      <c r="P88" s="85"/>
      <c r="Q88" s="85"/>
      <c r="R88" s="84"/>
      <c r="S88" s="84"/>
      <c r="T88" s="86"/>
      <c r="U88" s="87"/>
      <c r="V88" s="87"/>
      <c r="W88" s="88"/>
      <c r="X88" s="88"/>
      <c r="Y88" s="86"/>
      <c r="Z88" s="88"/>
      <c r="AA88" s="88"/>
      <c r="AB88" s="50"/>
      <c r="AC88" s="58"/>
    </row>
    <row r="89" spans="1:29" x14ac:dyDescent="0.3">
      <c r="A89" s="58"/>
      <c r="B89" s="50"/>
      <c r="C89" s="50"/>
      <c r="D89" s="50"/>
      <c r="E89" s="50"/>
      <c r="F89" s="80"/>
      <c r="G89" s="81"/>
      <c r="H89" s="81"/>
      <c r="I89" s="81"/>
      <c r="J89" s="82"/>
      <c r="K89" s="83"/>
      <c r="L89" s="83"/>
      <c r="M89" s="84"/>
      <c r="N89" s="85"/>
      <c r="O89" s="85"/>
      <c r="P89" s="85"/>
      <c r="Q89" s="85"/>
      <c r="R89" s="84"/>
      <c r="S89" s="84"/>
      <c r="T89" s="86"/>
      <c r="U89" s="87"/>
      <c r="V89" s="87"/>
      <c r="W89" s="88"/>
      <c r="X89" s="88"/>
      <c r="Y89" s="86"/>
      <c r="Z89" s="88"/>
      <c r="AA89" s="88"/>
      <c r="AB89" s="50"/>
      <c r="AC89" s="58"/>
    </row>
    <row r="90" spans="1:29" x14ac:dyDescent="0.3">
      <c r="A90" s="29"/>
      <c r="B90" s="29" t="s">
        <v>134</v>
      </c>
      <c r="C90" s="28"/>
      <c r="D90" s="28"/>
      <c r="E90" s="28"/>
      <c r="F90" s="28"/>
      <c r="G90" s="47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58"/>
    </row>
  </sheetData>
  <mergeCells count="3">
    <mergeCell ref="U11:V11"/>
    <mergeCell ref="P11:Q11"/>
    <mergeCell ref="N11:O11"/>
  </mergeCells>
  <hyperlinks>
    <hyperlink ref="L7" r:id="rId1" display="jsmith@abc.com" xr:uid="{00000000-0004-0000-01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8"/>
  <sheetViews>
    <sheetView zoomScaleNormal="100" workbookViewId="0">
      <selection activeCell="U2" sqref="U2"/>
    </sheetView>
  </sheetViews>
  <sheetFormatPr defaultColWidth="9.1796875" defaultRowHeight="13.5" x14ac:dyDescent="0.3"/>
  <cols>
    <col min="1" max="1" width="9.1796875" style="1"/>
    <col min="2" max="2" width="31.453125" style="1" customWidth="1"/>
    <col min="3" max="4" width="13.7265625" style="1" customWidth="1"/>
    <col min="5" max="6" width="15.7265625" style="1" customWidth="1"/>
    <col min="7" max="7" width="12" style="1" bestFit="1" customWidth="1"/>
    <col min="8" max="8" width="14.26953125" style="1" customWidth="1"/>
    <col min="9" max="9" width="7.1796875" style="1" customWidth="1"/>
    <col min="10" max="10" width="38.81640625" style="1" bestFit="1" customWidth="1"/>
    <col min="11" max="15" width="17.1796875" style="1" customWidth="1"/>
    <col min="16" max="16" width="13.7265625" style="1" customWidth="1"/>
    <col min="17" max="21" width="17.1796875" style="1" customWidth="1"/>
    <col min="22" max="16384" width="9.1796875" style="1"/>
  </cols>
  <sheetData>
    <row r="1" spans="1:21" x14ac:dyDescent="0.3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18" customHeight="1" thickBot="1" x14ac:dyDescent="0.35">
      <c r="A2" s="59"/>
      <c r="B2" s="60" t="s">
        <v>66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2" t="s">
        <v>34</v>
      </c>
      <c r="U2" s="63">
        <f>'Fund-Level Data'!N2</f>
        <v>46203</v>
      </c>
    </row>
    <row r="3" spans="1:21" x14ac:dyDescent="0.3">
      <c r="A3" s="64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</row>
    <row r="4" spans="1:21" x14ac:dyDescent="0.3">
      <c r="A4" s="64"/>
      <c r="B4" s="65" t="s">
        <v>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</row>
    <row r="5" spans="1:21" x14ac:dyDescent="0.3">
      <c r="A5" s="64"/>
      <c r="B5" s="66" t="str">
        <f>"1.  Please enter all data as of "&amp;TEXT($U$2,"MMMM DD, YYYY")&amp;"."</f>
        <v>1.  Please enter all data as of June 30, 2026.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</row>
    <row r="6" spans="1:21" x14ac:dyDescent="0.3">
      <c r="A6" s="64"/>
      <c r="B6" s="66" t="s">
        <v>140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</row>
    <row r="7" spans="1:21" x14ac:dyDescent="0.3">
      <c r="A7" s="64"/>
      <c r="B7" s="66" t="s">
        <v>141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x14ac:dyDescent="0.3">
      <c r="A8" s="64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s="54" customFormat="1" ht="16.5" customHeight="1" x14ac:dyDescent="0.35">
      <c r="A9" s="67"/>
      <c r="B9" s="55" t="s">
        <v>122</v>
      </c>
      <c r="C9" s="55"/>
      <c r="D9" s="55"/>
      <c r="E9" s="55"/>
      <c r="F9" s="55"/>
      <c r="G9" s="55"/>
      <c r="H9" s="55"/>
      <c r="I9" s="56"/>
      <c r="J9" s="55"/>
      <c r="K9" s="57" t="s">
        <v>121</v>
      </c>
      <c r="L9" s="55"/>
      <c r="M9" s="55"/>
      <c r="N9" s="55"/>
      <c r="O9" s="55"/>
      <c r="P9" s="55"/>
      <c r="Q9" s="55"/>
      <c r="R9" s="56"/>
      <c r="S9" s="57" t="s">
        <v>123</v>
      </c>
      <c r="T9" s="55"/>
      <c r="U9" s="55"/>
    </row>
    <row r="10" spans="1:21" ht="40.5" x14ac:dyDescent="0.3">
      <c r="A10" s="58"/>
      <c r="B10" s="36" t="s">
        <v>124</v>
      </c>
      <c r="C10" s="43" t="s">
        <v>125</v>
      </c>
      <c r="D10" s="43" t="s">
        <v>245</v>
      </c>
      <c r="E10" s="43" t="s">
        <v>20</v>
      </c>
      <c r="F10" s="43" t="s">
        <v>255</v>
      </c>
      <c r="G10" s="43" t="s">
        <v>135</v>
      </c>
      <c r="H10" s="51" t="s">
        <v>117</v>
      </c>
      <c r="I10" s="70" t="s">
        <v>118</v>
      </c>
      <c r="J10" s="108" t="s">
        <v>283</v>
      </c>
      <c r="K10" s="45" t="s">
        <v>179</v>
      </c>
      <c r="L10" s="43" t="s">
        <v>142</v>
      </c>
      <c r="M10" s="43" t="s">
        <v>136</v>
      </c>
      <c r="N10" s="43" t="s">
        <v>143</v>
      </c>
      <c r="O10" s="43" t="s">
        <v>119</v>
      </c>
      <c r="P10" s="43" t="s">
        <v>246</v>
      </c>
      <c r="Q10" s="43" t="s">
        <v>120</v>
      </c>
      <c r="R10" s="44" t="s">
        <v>244</v>
      </c>
      <c r="S10" s="45" t="s">
        <v>139</v>
      </c>
      <c r="T10" s="43" t="s">
        <v>138</v>
      </c>
      <c r="U10" s="43" t="s">
        <v>137</v>
      </c>
    </row>
    <row r="11" spans="1:21" x14ac:dyDescent="0.3">
      <c r="A11" s="68" t="s">
        <v>126</v>
      </c>
      <c r="B11" s="26" t="s">
        <v>127</v>
      </c>
      <c r="C11" s="27">
        <v>37742</v>
      </c>
      <c r="D11" s="27" t="s">
        <v>230</v>
      </c>
      <c r="E11" s="26" t="s">
        <v>249</v>
      </c>
      <c r="F11" s="26" t="s">
        <v>252</v>
      </c>
      <c r="G11" s="30">
        <v>224</v>
      </c>
      <c r="H11" s="52" t="s">
        <v>130</v>
      </c>
      <c r="I11" s="71" t="s">
        <v>131</v>
      </c>
      <c r="J11" s="109" t="s">
        <v>265</v>
      </c>
      <c r="K11" s="37">
        <v>45024000</v>
      </c>
      <c r="L11" s="30">
        <v>90720000</v>
      </c>
      <c r="M11" s="30">
        <v>29030400</v>
      </c>
      <c r="N11" s="30">
        <v>0</v>
      </c>
      <c r="O11" s="30">
        <v>29030400</v>
      </c>
      <c r="P11" s="27">
        <v>45107</v>
      </c>
      <c r="Q11" s="30">
        <v>61689600</v>
      </c>
      <c r="R11" s="39">
        <v>60357104.640000001</v>
      </c>
      <c r="S11" s="40">
        <v>0.96</v>
      </c>
      <c r="T11" s="30">
        <v>59222016</v>
      </c>
      <c r="U11" s="31">
        <v>9.7654000000000005E-2</v>
      </c>
    </row>
    <row r="12" spans="1:21" x14ac:dyDescent="0.3">
      <c r="A12" s="68" t="s">
        <v>126</v>
      </c>
      <c r="B12" s="26" t="s">
        <v>129</v>
      </c>
      <c r="C12" s="27">
        <v>41333</v>
      </c>
      <c r="D12" s="27" t="s">
        <v>231</v>
      </c>
      <c r="E12" s="26" t="s">
        <v>128</v>
      </c>
      <c r="F12" s="26" t="s">
        <v>197</v>
      </c>
      <c r="G12" s="30">
        <v>184000</v>
      </c>
      <c r="H12" s="52" t="s">
        <v>132</v>
      </c>
      <c r="I12" s="71" t="s">
        <v>133</v>
      </c>
      <c r="J12" s="109" t="s">
        <v>264</v>
      </c>
      <c r="K12" s="37">
        <v>92000000</v>
      </c>
      <c r="L12" s="30">
        <v>154560000</v>
      </c>
      <c r="M12" s="30">
        <v>0</v>
      </c>
      <c r="N12" s="30">
        <v>30912000</v>
      </c>
      <c r="O12" s="30">
        <v>30912000</v>
      </c>
      <c r="P12" s="27">
        <v>46265</v>
      </c>
      <c r="Q12" s="30">
        <v>123648000</v>
      </c>
      <c r="R12" s="39">
        <v>128068416</v>
      </c>
      <c r="S12" s="40">
        <v>1</v>
      </c>
      <c r="T12" s="30">
        <v>123648000</v>
      </c>
      <c r="U12" s="31">
        <v>0.14680270000000001</v>
      </c>
    </row>
    <row r="13" spans="1:21" x14ac:dyDescent="0.3">
      <c r="A13" s="58"/>
      <c r="B13" s="32"/>
      <c r="C13" s="35"/>
      <c r="D13" s="35"/>
      <c r="E13" s="32"/>
      <c r="F13" s="32"/>
      <c r="G13" s="33"/>
      <c r="H13" s="53"/>
      <c r="I13" s="80"/>
      <c r="J13" s="46"/>
      <c r="K13" s="38"/>
      <c r="L13" s="33"/>
      <c r="M13" s="33"/>
      <c r="N13" s="33"/>
      <c r="O13" s="33"/>
      <c r="P13" s="35"/>
      <c r="Q13" s="33"/>
      <c r="R13" s="41"/>
      <c r="S13" s="42"/>
      <c r="T13" s="33"/>
      <c r="U13" s="34"/>
    </row>
    <row r="14" spans="1:21" x14ac:dyDescent="0.3">
      <c r="A14" s="58"/>
      <c r="B14" s="32"/>
      <c r="C14" s="35"/>
      <c r="D14" s="35"/>
      <c r="E14" s="32"/>
      <c r="F14" s="32"/>
      <c r="G14" s="33"/>
      <c r="H14" s="53"/>
      <c r="I14" s="80"/>
      <c r="J14" s="46"/>
      <c r="K14" s="38"/>
      <c r="L14" s="33"/>
      <c r="M14" s="33"/>
      <c r="N14" s="33"/>
      <c r="O14" s="33"/>
      <c r="P14" s="35"/>
      <c r="Q14" s="33"/>
      <c r="R14" s="41"/>
      <c r="S14" s="42"/>
      <c r="T14" s="33"/>
      <c r="U14" s="34"/>
    </row>
    <row r="15" spans="1:21" x14ac:dyDescent="0.3">
      <c r="A15" s="58"/>
      <c r="B15" s="32"/>
      <c r="C15" s="35"/>
      <c r="D15" s="35"/>
      <c r="E15" s="32"/>
      <c r="F15" s="32"/>
      <c r="G15" s="33"/>
      <c r="H15" s="53"/>
      <c r="I15" s="80"/>
      <c r="J15" s="46"/>
      <c r="K15" s="38"/>
      <c r="L15" s="33"/>
      <c r="M15" s="33"/>
      <c r="N15" s="33"/>
      <c r="O15" s="33"/>
      <c r="P15" s="35"/>
      <c r="Q15" s="33"/>
      <c r="R15" s="41"/>
      <c r="S15" s="42"/>
      <c r="T15" s="33"/>
      <c r="U15" s="34"/>
    </row>
    <row r="16" spans="1:21" x14ac:dyDescent="0.3">
      <c r="A16" s="58"/>
      <c r="B16" s="32"/>
      <c r="C16" s="35"/>
      <c r="D16" s="35"/>
      <c r="E16" s="32"/>
      <c r="F16" s="32"/>
      <c r="G16" s="33"/>
      <c r="H16" s="53"/>
      <c r="I16" s="80"/>
      <c r="J16" s="46"/>
      <c r="K16" s="38"/>
      <c r="L16" s="33"/>
      <c r="M16" s="33"/>
      <c r="N16" s="33"/>
      <c r="O16" s="33"/>
      <c r="P16" s="35"/>
      <c r="Q16" s="33"/>
      <c r="R16" s="41"/>
      <c r="S16" s="42"/>
      <c r="T16" s="33"/>
      <c r="U16" s="34"/>
    </row>
    <row r="17" spans="1:21" x14ac:dyDescent="0.3">
      <c r="A17" s="58"/>
      <c r="B17" s="32"/>
      <c r="C17" s="35"/>
      <c r="D17" s="35"/>
      <c r="E17" s="32"/>
      <c r="F17" s="32"/>
      <c r="G17" s="33"/>
      <c r="H17" s="53"/>
      <c r="I17" s="80"/>
      <c r="J17" s="46"/>
      <c r="K17" s="38"/>
      <c r="L17" s="33"/>
      <c r="M17" s="33"/>
      <c r="N17" s="33"/>
      <c r="O17" s="33"/>
      <c r="P17" s="35"/>
      <c r="Q17" s="33"/>
      <c r="R17" s="41"/>
      <c r="S17" s="42"/>
      <c r="T17" s="33"/>
      <c r="U17" s="34"/>
    </row>
    <row r="18" spans="1:21" x14ac:dyDescent="0.3">
      <c r="A18" s="58"/>
      <c r="B18" s="32"/>
      <c r="C18" s="35"/>
      <c r="D18" s="35"/>
      <c r="E18" s="32"/>
      <c r="F18" s="32"/>
      <c r="G18" s="33"/>
      <c r="H18" s="53"/>
      <c r="I18" s="80"/>
      <c r="J18" s="46"/>
      <c r="K18" s="38"/>
      <c r="L18" s="33"/>
      <c r="M18" s="33"/>
      <c r="N18" s="33"/>
      <c r="O18" s="33"/>
      <c r="P18" s="35"/>
      <c r="Q18" s="33"/>
      <c r="R18" s="41"/>
      <c r="S18" s="42"/>
      <c r="T18" s="33"/>
      <c r="U18" s="34"/>
    </row>
    <row r="19" spans="1:21" x14ac:dyDescent="0.3">
      <c r="A19" s="58"/>
      <c r="B19" s="32"/>
      <c r="C19" s="35"/>
      <c r="D19" s="35"/>
      <c r="E19" s="32"/>
      <c r="F19" s="32"/>
      <c r="G19" s="33"/>
      <c r="H19" s="53"/>
      <c r="I19" s="80"/>
      <c r="J19" s="46"/>
      <c r="K19" s="38"/>
      <c r="L19" s="33"/>
      <c r="M19" s="33"/>
      <c r="N19" s="33"/>
      <c r="O19" s="33"/>
      <c r="P19" s="35"/>
      <c r="Q19" s="33"/>
      <c r="R19" s="41"/>
      <c r="S19" s="42"/>
      <c r="T19" s="33"/>
      <c r="U19" s="34"/>
    </row>
    <row r="20" spans="1:21" x14ac:dyDescent="0.3">
      <c r="A20" s="58"/>
      <c r="B20" s="32"/>
      <c r="C20" s="35"/>
      <c r="D20" s="35"/>
      <c r="E20" s="32"/>
      <c r="F20" s="32"/>
      <c r="G20" s="33"/>
      <c r="H20" s="53"/>
      <c r="I20" s="80"/>
      <c r="J20" s="46"/>
      <c r="K20" s="38"/>
      <c r="L20" s="33"/>
      <c r="M20" s="33"/>
      <c r="N20" s="33"/>
      <c r="O20" s="33"/>
      <c r="P20" s="35"/>
      <c r="Q20" s="33"/>
      <c r="R20" s="41"/>
      <c r="S20" s="42"/>
      <c r="T20" s="33"/>
      <c r="U20" s="34"/>
    </row>
    <row r="21" spans="1:21" x14ac:dyDescent="0.3">
      <c r="A21" s="58"/>
      <c r="B21" s="32"/>
      <c r="C21" s="35"/>
      <c r="D21" s="35"/>
      <c r="E21" s="32"/>
      <c r="F21" s="32"/>
      <c r="G21" s="33"/>
      <c r="H21" s="53"/>
      <c r="I21" s="80"/>
      <c r="J21" s="46"/>
      <c r="K21" s="38"/>
      <c r="L21" s="33"/>
      <c r="M21" s="33"/>
      <c r="N21" s="33"/>
      <c r="O21" s="33"/>
      <c r="P21" s="35"/>
      <c r="Q21" s="33"/>
      <c r="R21" s="41"/>
      <c r="S21" s="42"/>
      <c r="T21" s="33"/>
      <c r="U21" s="34"/>
    </row>
    <row r="22" spans="1:21" x14ac:dyDescent="0.3">
      <c r="A22" s="58"/>
      <c r="B22" s="32"/>
      <c r="C22" s="35"/>
      <c r="D22" s="35"/>
      <c r="E22" s="32"/>
      <c r="F22" s="32"/>
      <c r="G22" s="33"/>
      <c r="H22" s="53"/>
      <c r="I22" s="80"/>
      <c r="J22" s="46"/>
      <c r="K22" s="38"/>
      <c r="L22" s="33"/>
      <c r="M22" s="33"/>
      <c r="N22" s="33"/>
      <c r="O22" s="33"/>
      <c r="P22" s="35"/>
      <c r="Q22" s="33"/>
      <c r="R22" s="41"/>
      <c r="S22" s="42"/>
      <c r="T22" s="33"/>
      <c r="U22" s="34"/>
    </row>
    <row r="23" spans="1:21" x14ac:dyDescent="0.3">
      <c r="A23" s="58"/>
      <c r="B23" s="32"/>
      <c r="C23" s="35"/>
      <c r="D23" s="35"/>
      <c r="E23" s="32"/>
      <c r="F23" s="32"/>
      <c r="G23" s="33"/>
      <c r="H23" s="53"/>
      <c r="I23" s="80"/>
      <c r="J23" s="46"/>
      <c r="K23" s="38"/>
      <c r="L23" s="33"/>
      <c r="M23" s="33"/>
      <c r="N23" s="33"/>
      <c r="O23" s="33"/>
      <c r="P23" s="35"/>
      <c r="Q23" s="33"/>
      <c r="R23" s="41"/>
      <c r="S23" s="42"/>
      <c r="T23" s="33"/>
      <c r="U23" s="34"/>
    </row>
    <row r="24" spans="1:21" x14ac:dyDescent="0.3">
      <c r="A24" s="58"/>
      <c r="B24" s="32"/>
      <c r="C24" s="35"/>
      <c r="D24" s="35"/>
      <c r="E24" s="32"/>
      <c r="F24" s="32"/>
      <c r="G24" s="33"/>
      <c r="H24" s="53"/>
      <c r="I24" s="80"/>
      <c r="J24" s="46"/>
      <c r="K24" s="38"/>
      <c r="L24" s="33"/>
      <c r="M24" s="33"/>
      <c r="N24" s="33"/>
      <c r="O24" s="33"/>
      <c r="P24" s="35"/>
      <c r="Q24" s="33"/>
      <c r="R24" s="41"/>
      <c r="S24" s="42"/>
      <c r="T24" s="33"/>
      <c r="U24" s="34"/>
    </row>
    <row r="25" spans="1:21" x14ac:dyDescent="0.3">
      <c r="A25" s="58"/>
      <c r="B25" s="32"/>
      <c r="C25" s="35"/>
      <c r="D25" s="35"/>
      <c r="E25" s="32"/>
      <c r="F25" s="32"/>
      <c r="G25" s="33"/>
      <c r="H25" s="53"/>
      <c r="I25" s="80"/>
      <c r="J25" s="46"/>
      <c r="K25" s="38"/>
      <c r="L25" s="33"/>
      <c r="M25" s="33"/>
      <c r="N25" s="33"/>
      <c r="O25" s="33"/>
      <c r="P25" s="35"/>
      <c r="Q25" s="33"/>
      <c r="R25" s="41"/>
      <c r="S25" s="42"/>
      <c r="T25" s="33"/>
      <c r="U25" s="34"/>
    </row>
    <row r="26" spans="1:21" x14ac:dyDescent="0.3">
      <c r="A26" s="58"/>
      <c r="B26" s="32"/>
      <c r="C26" s="35"/>
      <c r="D26" s="35"/>
      <c r="E26" s="32"/>
      <c r="F26" s="32"/>
      <c r="G26" s="33"/>
      <c r="H26" s="53"/>
      <c r="I26" s="80"/>
      <c r="J26" s="46"/>
      <c r="K26" s="38"/>
      <c r="L26" s="33"/>
      <c r="M26" s="33"/>
      <c r="N26" s="33"/>
      <c r="O26" s="33"/>
      <c r="P26" s="35"/>
      <c r="Q26" s="33"/>
      <c r="R26" s="41"/>
      <c r="S26" s="42"/>
      <c r="T26" s="33"/>
      <c r="U26" s="34"/>
    </row>
    <row r="27" spans="1:21" x14ac:dyDescent="0.3">
      <c r="A27" s="58"/>
      <c r="B27" s="32"/>
      <c r="C27" s="35"/>
      <c r="D27" s="35"/>
      <c r="E27" s="32"/>
      <c r="F27" s="32"/>
      <c r="G27" s="33"/>
      <c r="H27" s="53"/>
      <c r="I27" s="80"/>
      <c r="J27" s="46"/>
      <c r="K27" s="38"/>
      <c r="L27" s="33"/>
      <c r="M27" s="33"/>
      <c r="N27" s="33"/>
      <c r="O27" s="33"/>
      <c r="P27" s="35"/>
      <c r="Q27" s="33"/>
      <c r="R27" s="41"/>
      <c r="S27" s="42"/>
      <c r="T27" s="33"/>
      <c r="U27" s="34"/>
    </row>
    <row r="28" spans="1:21" x14ac:dyDescent="0.3">
      <c r="A28" s="58"/>
      <c r="B28" s="32"/>
      <c r="C28" s="35"/>
      <c r="D28" s="35"/>
      <c r="E28" s="32"/>
      <c r="F28" s="32"/>
      <c r="G28" s="33"/>
      <c r="H28" s="53"/>
      <c r="I28" s="80"/>
      <c r="J28" s="46"/>
      <c r="K28" s="38"/>
      <c r="L28" s="33"/>
      <c r="M28" s="33"/>
      <c r="N28" s="33"/>
      <c r="O28" s="33"/>
      <c r="P28" s="35"/>
      <c r="Q28" s="33"/>
      <c r="R28" s="41"/>
      <c r="S28" s="42"/>
      <c r="T28" s="33"/>
      <c r="U28" s="34"/>
    </row>
    <row r="29" spans="1:21" x14ac:dyDescent="0.3">
      <c r="A29" s="58"/>
      <c r="B29" s="32"/>
      <c r="C29" s="35"/>
      <c r="D29" s="35"/>
      <c r="E29" s="32"/>
      <c r="F29" s="32"/>
      <c r="G29" s="33"/>
      <c r="H29" s="53"/>
      <c r="I29" s="80"/>
      <c r="J29" s="46"/>
      <c r="K29" s="38"/>
      <c r="L29" s="33"/>
      <c r="M29" s="33"/>
      <c r="N29" s="33"/>
      <c r="O29" s="33"/>
      <c r="P29" s="35"/>
      <c r="Q29" s="33"/>
      <c r="R29" s="41"/>
      <c r="S29" s="42"/>
      <c r="T29" s="33"/>
      <c r="U29" s="34"/>
    </row>
    <row r="30" spans="1:21" x14ac:dyDescent="0.3">
      <c r="A30" s="58"/>
      <c r="B30" s="32"/>
      <c r="C30" s="35"/>
      <c r="D30" s="35"/>
      <c r="E30" s="32"/>
      <c r="F30" s="32"/>
      <c r="G30" s="33"/>
      <c r="H30" s="53"/>
      <c r="I30" s="80"/>
      <c r="J30" s="46"/>
      <c r="K30" s="38"/>
      <c r="L30" s="33"/>
      <c r="M30" s="33"/>
      <c r="N30" s="33"/>
      <c r="O30" s="33"/>
      <c r="P30" s="35"/>
      <c r="Q30" s="33"/>
      <c r="R30" s="41"/>
      <c r="S30" s="42"/>
      <c r="T30" s="33"/>
      <c r="U30" s="34"/>
    </row>
    <row r="31" spans="1:21" x14ac:dyDescent="0.3">
      <c r="A31" s="58"/>
      <c r="B31" s="32"/>
      <c r="C31" s="35"/>
      <c r="D31" s="35"/>
      <c r="E31" s="32"/>
      <c r="F31" s="32"/>
      <c r="G31" s="33"/>
      <c r="H31" s="53"/>
      <c r="I31" s="80"/>
      <c r="J31" s="46"/>
      <c r="K31" s="38"/>
      <c r="L31" s="33"/>
      <c r="M31" s="33"/>
      <c r="N31" s="33"/>
      <c r="O31" s="33"/>
      <c r="P31" s="35"/>
      <c r="Q31" s="33"/>
      <c r="R31" s="41"/>
      <c r="S31" s="42"/>
      <c r="T31" s="33"/>
      <c r="U31" s="34"/>
    </row>
    <row r="32" spans="1:21" x14ac:dyDescent="0.3">
      <c r="A32" s="58"/>
      <c r="B32" s="32"/>
      <c r="C32" s="35"/>
      <c r="D32" s="35"/>
      <c r="E32" s="32"/>
      <c r="F32" s="32"/>
      <c r="G32" s="33"/>
      <c r="H32" s="53"/>
      <c r="I32" s="80"/>
      <c r="J32" s="46"/>
      <c r="K32" s="38"/>
      <c r="L32" s="33"/>
      <c r="M32" s="33"/>
      <c r="N32" s="33"/>
      <c r="O32" s="33"/>
      <c r="P32" s="35"/>
      <c r="Q32" s="33"/>
      <c r="R32" s="41"/>
      <c r="S32" s="42"/>
      <c r="T32" s="33"/>
      <c r="U32" s="34"/>
    </row>
    <row r="33" spans="1:21" x14ac:dyDescent="0.3">
      <c r="A33" s="58"/>
      <c r="B33" s="32"/>
      <c r="C33" s="35"/>
      <c r="D33" s="35"/>
      <c r="E33" s="32"/>
      <c r="F33" s="32"/>
      <c r="G33" s="33"/>
      <c r="H33" s="53"/>
      <c r="I33" s="80"/>
      <c r="J33" s="46"/>
      <c r="K33" s="38"/>
      <c r="L33" s="33"/>
      <c r="M33" s="33"/>
      <c r="N33" s="33"/>
      <c r="O33" s="33"/>
      <c r="P33" s="35"/>
      <c r="Q33" s="33"/>
      <c r="R33" s="41"/>
      <c r="S33" s="42"/>
      <c r="T33" s="33"/>
      <c r="U33" s="34"/>
    </row>
    <row r="34" spans="1:21" x14ac:dyDescent="0.3">
      <c r="A34" s="58"/>
      <c r="B34" s="32"/>
      <c r="C34" s="35"/>
      <c r="D34" s="35"/>
      <c r="E34" s="32"/>
      <c r="F34" s="32"/>
      <c r="G34" s="33"/>
      <c r="H34" s="53"/>
      <c r="I34" s="80"/>
      <c r="J34" s="46"/>
      <c r="K34" s="38"/>
      <c r="L34" s="33"/>
      <c r="M34" s="33"/>
      <c r="N34" s="33"/>
      <c r="O34" s="33"/>
      <c r="P34" s="35"/>
      <c r="Q34" s="33"/>
      <c r="R34" s="41"/>
      <c r="S34" s="42"/>
      <c r="T34" s="33"/>
      <c r="U34" s="34"/>
    </row>
    <row r="35" spans="1:21" x14ac:dyDescent="0.3">
      <c r="A35" s="58"/>
      <c r="B35" s="32"/>
      <c r="C35" s="35"/>
      <c r="D35" s="35"/>
      <c r="E35" s="32"/>
      <c r="F35" s="32"/>
      <c r="G35" s="33"/>
      <c r="H35" s="53"/>
      <c r="I35" s="80"/>
      <c r="J35" s="46"/>
      <c r="K35" s="38"/>
      <c r="L35" s="33"/>
      <c r="M35" s="33"/>
      <c r="N35" s="33"/>
      <c r="O35" s="33"/>
      <c r="P35" s="35"/>
      <c r="Q35" s="33"/>
      <c r="R35" s="41"/>
      <c r="S35" s="42"/>
      <c r="T35" s="33"/>
      <c r="U35" s="34"/>
    </row>
    <row r="36" spans="1:21" x14ac:dyDescent="0.3">
      <c r="A36" s="58"/>
      <c r="B36" s="32"/>
      <c r="C36" s="35"/>
      <c r="D36" s="35"/>
      <c r="E36" s="32"/>
      <c r="F36" s="32"/>
      <c r="G36" s="33"/>
      <c r="H36" s="53"/>
      <c r="I36" s="80"/>
      <c r="J36" s="46"/>
      <c r="K36" s="38"/>
      <c r="L36" s="33"/>
      <c r="M36" s="33"/>
      <c r="N36" s="33"/>
      <c r="O36" s="33"/>
      <c r="P36" s="35"/>
      <c r="Q36" s="33"/>
      <c r="R36" s="41"/>
      <c r="S36" s="42"/>
      <c r="T36" s="33"/>
      <c r="U36" s="34"/>
    </row>
    <row r="37" spans="1:21" x14ac:dyDescent="0.3">
      <c r="A37" s="58"/>
      <c r="B37" s="32"/>
      <c r="C37" s="35"/>
      <c r="D37" s="35"/>
      <c r="E37" s="32"/>
      <c r="F37" s="32"/>
      <c r="G37" s="33"/>
      <c r="H37" s="53"/>
      <c r="I37" s="80"/>
      <c r="J37" s="46"/>
      <c r="K37" s="38"/>
      <c r="L37" s="33"/>
      <c r="M37" s="33"/>
      <c r="N37" s="33"/>
      <c r="O37" s="33"/>
      <c r="P37" s="35"/>
      <c r="Q37" s="33"/>
      <c r="R37" s="41"/>
      <c r="S37" s="42"/>
      <c r="T37" s="33"/>
      <c r="U37" s="34"/>
    </row>
    <row r="38" spans="1:21" x14ac:dyDescent="0.3">
      <c r="A38" s="58"/>
      <c r="B38" s="32"/>
      <c r="C38" s="35"/>
      <c r="D38" s="35"/>
      <c r="E38" s="32"/>
      <c r="F38" s="32"/>
      <c r="G38" s="33"/>
      <c r="H38" s="53"/>
      <c r="I38" s="80"/>
      <c r="J38" s="46"/>
      <c r="K38" s="38"/>
      <c r="L38" s="33"/>
      <c r="M38" s="33"/>
      <c r="N38" s="33"/>
      <c r="O38" s="33"/>
      <c r="P38" s="35"/>
      <c r="Q38" s="33"/>
      <c r="R38" s="41"/>
      <c r="S38" s="42"/>
      <c r="T38" s="33"/>
      <c r="U38" s="34"/>
    </row>
    <row r="39" spans="1:21" x14ac:dyDescent="0.3">
      <c r="A39" s="58"/>
      <c r="B39" s="32"/>
      <c r="C39" s="35"/>
      <c r="D39" s="35"/>
      <c r="E39" s="32"/>
      <c r="F39" s="32"/>
      <c r="G39" s="33"/>
      <c r="H39" s="53"/>
      <c r="I39" s="80"/>
      <c r="J39" s="46"/>
      <c r="K39" s="38"/>
      <c r="L39" s="33"/>
      <c r="M39" s="33"/>
      <c r="N39" s="33"/>
      <c r="O39" s="33"/>
      <c r="P39" s="35"/>
      <c r="Q39" s="33"/>
      <c r="R39" s="41"/>
      <c r="S39" s="42"/>
      <c r="T39" s="33"/>
      <c r="U39" s="34"/>
    </row>
    <row r="40" spans="1:21" x14ac:dyDescent="0.3">
      <c r="A40" s="58"/>
      <c r="B40" s="32"/>
      <c r="C40" s="35"/>
      <c r="D40" s="35"/>
      <c r="E40" s="32"/>
      <c r="F40" s="32"/>
      <c r="G40" s="33"/>
      <c r="H40" s="53"/>
      <c r="I40" s="80"/>
      <c r="J40" s="46"/>
      <c r="K40" s="38"/>
      <c r="L40" s="33"/>
      <c r="M40" s="33"/>
      <c r="N40" s="33"/>
      <c r="O40" s="33"/>
      <c r="P40" s="35"/>
      <c r="Q40" s="33"/>
      <c r="R40" s="41"/>
      <c r="S40" s="42"/>
      <c r="T40" s="33"/>
      <c r="U40" s="34"/>
    </row>
    <row r="41" spans="1:21" x14ac:dyDescent="0.3">
      <c r="A41" s="58"/>
      <c r="B41" s="32"/>
      <c r="C41" s="35"/>
      <c r="D41" s="35"/>
      <c r="E41" s="32"/>
      <c r="F41" s="32"/>
      <c r="G41" s="33"/>
      <c r="H41" s="53"/>
      <c r="I41" s="80"/>
      <c r="J41" s="46"/>
      <c r="K41" s="38"/>
      <c r="L41" s="33"/>
      <c r="M41" s="33"/>
      <c r="N41" s="33"/>
      <c r="O41" s="33"/>
      <c r="P41" s="35"/>
      <c r="Q41" s="33"/>
      <c r="R41" s="41"/>
      <c r="S41" s="42"/>
      <c r="T41" s="33"/>
      <c r="U41" s="34"/>
    </row>
    <row r="42" spans="1:21" x14ac:dyDescent="0.3">
      <c r="A42" s="58"/>
      <c r="B42" s="32"/>
      <c r="C42" s="35"/>
      <c r="D42" s="35"/>
      <c r="E42" s="32"/>
      <c r="F42" s="32"/>
      <c r="G42" s="33"/>
      <c r="H42" s="53"/>
      <c r="I42" s="80"/>
      <c r="J42" s="46"/>
      <c r="K42" s="38"/>
      <c r="L42" s="33"/>
      <c r="M42" s="33"/>
      <c r="N42" s="33"/>
      <c r="O42" s="33"/>
      <c r="P42" s="35"/>
      <c r="Q42" s="33"/>
      <c r="R42" s="41"/>
      <c r="S42" s="42"/>
      <c r="T42" s="33"/>
      <c r="U42" s="34"/>
    </row>
    <row r="43" spans="1:21" x14ac:dyDescent="0.3">
      <c r="A43" s="58"/>
      <c r="B43" s="32"/>
      <c r="C43" s="35"/>
      <c r="D43" s="35"/>
      <c r="E43" s="32"/>
      <c r="F43" s="32"/>
      <c r="G43" s="33"/>
      <c r="H43" s="53"/>
      <c r="I43" s="80"/>
      <c r="J43" s="46"/>
      <c r="K43" s="38"/>
      <c r="L43" s="33"/>
      <c r="M43" s="33"/>
      <c r="N43" s="33"/>
      <c r="O43" s="33"/>
      <c r="P43" s="35"/>
      <c r="Q43" s="33"/>
      <c r="R43" s="41"/>
      <c r="S43" s="42"/>
      <c r="T43" s="33"/>
      <c r="U43" s="34"/>
    </row>
    <row r="44" spans="1:21" x14ac:dyDescent="0.3">
      <c r="A44" s="58"/>
      <c r="B44" s="32"/>
      <c r="C44" s="35"/>
      <c r="D44" s="35"/>
      <c r="E44" s="32"/>
      <c r="F44" s="32"/>
      <c r="G44" s="33"/>
      <c r="H44" s="53"/>
      <c r="I44" s="80"/>
      <c r="J44" s="46"/>
      <c r="K44" s="38"/>
      <c r="L44" s="33"/>
      <c r="M44" s="33"/>
      <c r="N44" s="33"/>
      <c r="O44" s="33"/>
      <c r="P44" s="35"/>
      <c r="Q44" s="33"/>
      <c r="R44" s="41"/>
      <c r="S44" s="42"/>
      <c r="T44" s="33"/>
      <c r="U44" s="34"/>
    </row>
    <row r="45" spans="1:21" x14ac:dyDescent="0.3">
      <c r="A45" s="58"/>
      <c r="B45" s="32"/>
      <c r="C45" s="35"/>
      <c r="D45" s="35"/>
      <c r="E45" s="32"/>
      <c r="F45" s="32"/>
      <c r="G45" s="33"/>
      <c r="H45" s="53"/>
      <c r="I45" s="80"/>
      <c r="J45" s="46"/>
      <c r="K45" s="38"/>
      <c r="L45" s="33"/>
      <c r="M45" s="33"/>
      <c r="N45" s="33"/>
      <c r="O45" s="33"/>
      <c r="P45" s="35"/>
      <c r="Q45" s="33"/>
      <c r="R45" s="41"/>
      <c r="S45" s="42"/>
      <c r="T45" s="33"/>
      <c r="U45" s="34"/>
    </row>
    <row r="46" spans="1:21" x14ac:dyDescent="0.3">
      <c r="A46" s="58"/>
      <c r="B46" s="32"/>
      <c r="C46" s="35"/>
      <c r="D46" s="35"/>
      <c r="E46" s="32"/>
      <c r="F46" s="32"/>
      <c r="G46" s="33"/>
      <c r="H46" s="53"/>
      <c r="I46" s="80"/>
      <c r="J46" s="46"/>
      <c r="K46" s="38"/>
      <c r="L46" s="33"/>
      <c r="M46" s="33"/>
      <c r="N46" s="33"/>
      <c r="O46" s="33"/>
      <c r="P46" s="35"/>
      <c r="Q46" s="33"/>
      <c r="R46" s="41"/>
      <c r="S46" s="42"/>
      <c r="T46" s="33"/>
      <c r="U46" s="34"/>
    </row>
    <row r="47" spans="1:21" x14ac:dyDescent="0.3">
      <c r="A47" s="58"/>
      <c r="B47" s="32"/>
      <c r="C47" s="35"/>
      <c r="D47" s="35"/>
      <c r="E47" s="32"/>
      <c r="F47" s="32"/>
      <c r="G47" s="33"/>
      <c r="H47" s="53"/>
      <c r="I47" s="80"/>
      <c r="J47" s="46"/>
      <c r="K47" s="38"/>
      <c r="L47" s="33"/>
      <c r="M47" s="33"/>
      <c r="N47" s="33"/>
      <c r="O47" s="33"/>
      <c r="P47" s="35"/>
      <c r="Q47" s="33"/>
      <c r="R47" s="41"/>
      <c r="S47" s="42"/>
      <c r="T47" s="33"/>
      <c r="U47" s="34"/>
    </row>
    <row r="48" spans="1:21" x14ac:dyDescent="0.3">
      <c r="A48" s="58"/>
      <c r="B48" s="32"/>
      <c r="C48" s="35"/>
      <c r="D48" s="35"/>
      <c r="E48" s="32"/>
      <c r="F48" s="32"/>
      <c r="G48" s="33"/>
      <c r="H48" s="53"/>
      <c r="I48" s="80"/>
      <c r="J48" s="46"/>
      <c r="K48" s="38"/>
      <c r="L48" s="33"/>
      <c r="M48" s="33"/>
      <c r="N48" s="33"/>
      <c r="O48" s="33"/>
      <c r="P48" s="35"/>
      <c r="Q48" s="33"/>
      <c r="R48" s="41"/>
      <c r="S48" s="42"/>
      <c r="T48" s="33"/>
      <c r="U48" s="34"/>
    </row>
    <row r="49" spans="1:21" x14ac:dyDescent="0.3">
      <c r="A49" s="58"/>
      <c r="B49" s="32"/>
      <c r="C49" s="35"/>
      <c r="D49" s="35"/>
      <c r="E49" s="32"/>
      <c r="F49" s="32"/>
      <c r="G49" s="33"/>
      <c r="H49" s="53"/>
      <c r="I49" s="80"/>
      <c r="J49" s="46"/>
      <c r="K49" s="38"/>
      <c r="L49" s="33"/>
      <c r="M49" s="33"/>
      <c r="N49" s="33"/>
      <c r="O49" s="33"/>
      <c r="P49" s="35"/>
      <c r="Q49" s="33"/>
      <c r="R49" s="41"/>
      <c r="S49" s="42"/>
      <c r="T49" s="33"/>
      <c r="U49" s="34"/>
    </row>
    <row r="50" spans="1:21" x14ac:dyDescent="0.3">
      <c r="A50" s="58"/>
      <c r="B50" s="32"/>
      <c r="C50" s="35"/>
      <c r="D50" s="35"/>
      <c r="E50" s="32"/>
      <c r="F50" s="32"/>
      <c r="G50" s="33"/>
      <c r="H50" s="53"/>
      <c r="I50" s="80"/>
      <c r="J50" s="46"/>
      <c r="K50" s="38"/>
      <c r="L50" s="33"/>
      <c r="M50" s="33"/>
      <c r="N50" s="33"/>
      <c r="O50" s="33"/>
      <c r="P50" s="35"/>
      <c r="Q50" s="33"/>
      <c r="R50" s="41"/>
      <c r="S50" s="42"/>
      <c r="T50" s="33"/>
      <c r="U50" s="34"/>
    </row>
    <row r="51" spans="1:21" x14ac:dyDescent="0.3">
      <c r="A51" s="58"/>
      <c r="B51" s="32"/>
      <c r="C51" s="35"/>
      <c r="D51" s="35"/>
      <c r="E51" s="32"/>
      <c r="F51" s="32"/>
      <c r="G51" s="33"/>
      <c r="H51" s="53"/>
      <c r="I51" s="80"/>
      <c r="J51" s="46"/>
      <c r="K51" s="38"/>
      <c r="L51" s="33"/>
      <c r="M51" s="33"/>
      <c r="N51" s="33"/>
      <c r="O51" s="33"/>
      <c r="P51" s="35"/>
      <c r="Q51" s="33"/>
      <c r="R51" s="41"/>
      <c r="S51" s="42"/>
      <c r="T51" s="33"/>
      <c r="U51" s="34"/>
    </row>
    <row r="52" spans="1:21" x14ac:dyDescent="0.3">
      <c r="A52" s="58"/>
      <c r="B52" s="32"/>
      <c r="C52" s="35"/>
      <c r="D52" s="35"/>
      <c r="E52" s="32"/>
      <c r="F52" s="32"/>
      <c r="G52" s="33"/>
      <c r="H52" s="53"/>
      <c r="I52" s="80"/>
      <c r="J52" s="46"/>
      <c r="K52" s="38"/>
      <c r="L52" s="33"/>
      <c r="M52" s="33"/>
      <c r="N52" s="33"/>
      <c r="O52" s="33"/>
      <c r="P52" s="35"/>
      <c r="Q52" s="33"/>
      <c r="R52" s="41"/>
      <c r="S52" s="42"/>
      <c r="T52" s="33"/>
      <c r="U52" s="34"/>
    </row>
    <row r="53" spans="1:21" x14ac:dyDescent="0.3">
      <c r="A53" s="58"/>
      <c r="B53" s="32"/>
      <c r="C53" s="35"/>
      <c r="D53" s="35"/>
      <c r="E53" s="32"/>
      <c r="F53" s="32"/>
      <c r="G53" s="33"/>
      <c r="H53" s="53"/>
      <c r="I53" s="80"/>
      <c r="J53" s="46"/>
      <c r="K53" s="38"/>
      <c r="L53" s="33"/>
      <c r="M53" s="33"/>
      <c r="N53" s="33"/>
      <c r="O53" s="33"/>
      <c r="P53" s="35"/>
      <c r="Q53" s="33"/>
      <c r="R53" s="41"/>
      <c r="S53" s="42"/>
      <c r="T53" s="33"/>
      <c r="U53" s="34"/>
    </row>
    <row r="54" spans="1:21" x14ac:dyDescent="0.3">
      <c r="A54" s="58"/>
      <c r="B54" s="32"/>
      <c r="C54" s="35"/>
      <c r="D54" s="35"/>
      <c r="E54" s="32"/>
      <c r="F54" s="32"/>
      <c r="G54" s="33"/>
      <c r="H54" s="53"/>
      <c r="I54" s="80"/>
      <c r="J54" s="46"/>
      <c r="K54" s="38"/>
      <c r="L54" s="33"/>
      <c r="M54" s="33"/>
      <c r="N54" s="33"/>
      <c r="O54" s="33"/>
      <c r="P54" s="35"/>
      <c r="Q54" s="33"/>
      <c r="R54" s="41"/>
      <c r="S54" s="42"/>
      <c r="T54" s="33"/>
      <c r="U54" s="34"/>
    </row>
    <row r="55" spans="1:21" x14ac:dyDescent="0.3">
      <c r="A55" s="58"/>
      <c r="B55" s="32"/>
      <c r="C55" s="35"/>
      <c r="D55" s="35"/>
      <c r="E55" s="32"/>
      <c r="F55" s="32"/>
      <c r="G55" s="33"/>
      <c r="H55" s="53"/>
      <c r="I55" s="80"/>
      <c r="J55" s="46"/>
      <c r="K55" s="38"/>
      <c r="L55" s="33"/>
      <c r="M55" s="33"/>
      <c r="N55" s="33"/>
      <c r="O55" s="33"/>
      <c r="P55" s="35"/>
      <c r="Q55" s="33"/>
      <c r="R55" s="41"/>
      <c r="S55" s="42"/>
      <c r="T55" s="33"/>
      <c r="U55" s="34"/>
    </row>
    <row r="56" spans="1:21" x14ac:dyDescent="0.3">
      <c r="A56" s="58"/>
      <c r="B56" s="32"/>
      <c r="C56" s="35"/>
      <c r="D56" s="35"/>
      <c r="E56" s="32"/>
      <c r="F56" s="32"/>
      <c r="G56" s="33"/>
      <c r="H56" s="53"/>
      <c r="I56" s="80"/>
      <c r="J56" s="46"/>
      <c r="K56" s="38"/>
      <c r="L56" s="33"/>
      <c r="M56" s="33"/>
      <c r="N56" s="33"/>
      <c r="O56" s="33"/>
      <c r="P56" s="35"/>
      <c r="Q56" s="33"/>
      <c r="R56" s="41"/>
      <c r="S56" s="42"/>
      <c r="T56" s="33"/>
      <c r="U56" s="34"/>
    </row>
    <row r="57" spans="1:21" x14ac:dyDescent="0.3">
      <c r="A57" s="58"/>
      <c r="B57" s="32"/>
      <c r="C57" s="35"/>
      <c r="D57" s="35"/>
      <c r="E57" s="32"/>
      <c r="F57" s="32"/>
      <c r="G57" s="33"/>
      <c r="H57" s="53"/>
      <c r="I57" s="80"/>
      <c r="J57" s="46"/>
      <c r="K57" s="38"/>
      <c r="L57" s="33"/>
      <c r="M57" s="33"/>
      <c r="N57" s="33"/>
      <c r="O57" s="33"/>
      <c r="P57" s="35"/>
      <c r="Q57" s="33"/>
      <c r="R57" s="41"/>
      <c r="S57" s="42"/>
      <c r="T57" s="33"/>
      <c r="U57" s="34"/>
    </row>
    <row r="58" spans="1:21" x14ac:dyDescent="0.3">
      <c r="A58" s="58"/>
      <c r="B58" s="32"/>
      <c r="C58" s="35"/>
      <c r="D58" s="35"/>
      <c r="E58" s="32"/>
      <c r="F58" s="32"/>
      <c r="G58" s="33"/>
      <c r="H58" s="53"/>
      <c r="I58" s="80"/>
      <c r="J58" s="46"/>
      <c r="K58" s="38"/>
      <c r="L58" s="33"/>
      <c r="M58" s="33"/>
      <c r="N58" s="33"/>
      <c r="O58" s="33"/>
      <c r="P58" s="35"/>
      <c r="Q58" s="33"/>
      <c r="R58" s="41"/>
      <c r="S58" s="42"/>
      <c r="T58" s="33"/>
      <c r="U58" s="34"/>
    </row>
    <row r="59" spans="1:21" x14ac:dyDescent="0.3">
      <c r="A59" s="58"/>
      <c r="B59" s="32"/>
      <c r="C59" s="35"/>
      <c r="D59" s="35"/>
      <c r="E59" s="32"/>
      <c r="F59" s="32"/>
      <c r="G59" s="33"/>
      <c r="H59" s="53"/>
      <c r="I59" s="80"/>
      <c r="J59" s="46"/>
      <c r="K59" s="38"/>
      <c r="L59" s="33"/>
      <c r="M59" s="33"/>
      <c r="N59" s="33"/>
      <c r="O59" s="33"/>
      <c r="P59" s="35"/>
      <c r="Q59" s="33"/>
      <c r="R59" s="41"/>
      <c r="S59" s="42"/>
      <c r="T59" s="33"/>
      <c r="U59" s="34"/>
    </row>
    <row r="60" spans="1:21" x14ac:dyDescent="0.3">
      <c r="A60" s="58"/>
      <c r="B60" s="32"/>
      <c r="C60" s="35"/>
      <c r="D60" s="35"/>
      <c r="E60" s="32"/>
      <c r="F60" s="32"/>
      <c r="G60" s="33"/>
      <c r="H60" s="53"/>
      <c r="I60" s="80"/>
      <c r="J60" s="46"/>
      <c r="K60" s="38"/>
      <c r="L60" s="33"/>
      <c r="M60" s="33"/>
      <c r="N60" s="33"/>
      <c r="O60" s="33"/>
      <c r="P60" s="35"/>
      <c r="Q60" s="33"/>
      <c r="R60" s="41"/>
      <c r="S60" s="42"/>
      <c r="T60" s="33"/>
      <c r="U60" s="34"/>
    </row>
    <row r="61" spans="1:21" x14ac:dyDescent="0.3">
      <c r="A61" s="58"/>
      <c r="B61" s="32"/>
      <c r="C61" s="35"/>
      <c r="D61" s="35"/>
      <c r="E61" s="32"/>
      <c r="F61" s="32"/>
      <c r="G61" s="33"/>
      <c r="H61" s="53"/>
      <c r="I61" s="80"/>
      <c r="J61" s="46"/>
      <c r="K61" s="38"/>
      <c r="L61" s="33"/>
      <c r="M61" s="33"/>
      <c r="N61" s="33"/>
      <c r="O61" s="33"/>
      <c r="P61" s="35"/>
      <c r="Q61" s="33"/>
      <c r="R61" s="41"/>
      <c r="S61" s="42"/>
      <c r="T61" s="33"/>
      <c r="U61" s="34"/>
    </row>
    <row r="62" spans="1:21" x14ac:dyDescent="0.3">
      <c r="A62" s="58"/>
      <c r="B62" s="32"/>
      <c r="C62" s="35"/>
      <c r="D62" s="35"/>
      <c r="E62" s="32"/>
      <c r="F62" s="32"/>
      <c r="G62" s="33"/>
      <c r="H62" s="53"/>
      <c r="I62" s="80"/>
      <c r="J62" s="46"/>
      <c r="K62" s="38"/>
      <c r="L62" s="33"/>
      <c r="M62" s="33"/>
      <c r="N62" s="33"/>
      <c r="O62" s="33"/>
      <c r="P62" s="35"/>
      <c r="Q62" s="33"/>
      <c r="R62" s="41"/>
      <c r="S62" s="42"/>
      <c r="T62" s="33"/>
      <c r="U62" s="34"/>
    </row>
    <row r="63" spans="1:21" x14ac:dyDescent="0.3">
      <c r="A63" s="58"/>
      <c r="B63" s="32"/>
      <c r="C63" s="35"/>
      <c r="D63" s="35"/>
      <c r="E63" s="32"/>
      <c r="F63" s="32"/>
      <c r="G63" s="33"/>
      <c r="H63" s="53"/>
      <c r="I63" s="80"/>
      <c r="J63" s="46"/>
      <c r="K63" s="38"/>
      <c r="L63" s="33"/>
      <c r="M63" s="33"/>
      <c r="N63" s="33"/>
      <c r="O63" s="33"/>
      <c r="P63" s="35"/>
      <c r="Q63" s="33"/>
      <c r="R63" s="41"/>
      <c r="S63" s="42"/>
      <c r="T63" s="33"/>
      <c r="U63" s="34"/>
    </row>
    <row r="64" spans="1:21" x14ac:dyDescent="0.3">
      <c r="A64" s="58"/>
      <c r="B64" s="32"/>
      <c r="C64" s="35"/>
      <c r="D64" s="35"/>
      <c r="E64" s="32"/>
      <c r="F64" s="32"/>
      <c r="G64" s="33"/>
      <c r="H64" s="53"/>
      <c r="I64" s="80"/>
      <c r="J64" s="46"/>
      <c r="K64" s="38"/>
      <c r="L64" s="33"/>
      <c r="M64" s="33"/>
      <c r="N64" s="33"/>
      <c r="O64" s="33"/>
      <c r="P64" s="35"/>
      <c r="Q64" s="33"/>
      <c r="R64" s="41"/>
      <c r="S64" s="42"/>
      <c r="T64" s="33"/>
      <c r="U64" s="34"/>
    </row>
    <row r="65" spans="1:21" x14ac:dyDescent="0.3">
      <c r="A65" s="58"/>
      <c r="B65" s="32"/>
      <c r="C65" s="35"/>
      <c r="D65" s="35"/>
      <c r="E65" s="32"/>
      <c r="F65" s="32"/>
      <c r="G65" s="33"/>
      <c r="H65" s="53"/>
      <c r="I65" s="80"/>
      <c r="J65" s="46"/>
      <c r="K65" s="38"/>
      <c r="L65" s="33"/>
      <c r="M65" s="33"/>
      <c r="N65" s="33"/>
      <c r="O65" s="33"/>
      <c r="P65" s="35"/>
      <c r="Q65" s="33"/>
      <c r="R65" s="41"/>
      <c r="S65" s="42"/>
      <c r="T65" s="33"/>
      <c r="U65" s="34"/>
    </row>
    <row r="66" spans="1:21" x14ac:dyDescent="0.3">
      <c r="A66" s="58"/>
      <c r="B66" s="32"/>
      <c r="C66" s="35"/>
      <c r="D66" s="35"/>
      <c r="E66" s="32"/>
      <c r="F66" s="32"/>
      <c r="G66" s="33"/>
      <c r="H66" s="53"/>
      <c r="I66" s="80"/>
      <c r="J66" s="46"/>
      <c r="K66" s="38"/>
      <c r="L66" s="33"/>
      <c r="M66" s="33"/>
      <c r="N66" s="33"/>
      <c r="O66" s="33"/>
      <c r="P66" s="35"/>
      <c r="Q66" s="33"/>
      <c r="R66" s="41"/>
      <c r="S66" s="42"/>
      <c r="T66" s="33"/>
      <c r="U66" s="34"/>
    </row>
    <row r="67" spans="1:21" x14ac:dyDescent="0.3">
      <c r="A67" s="58"/>
      <c r="B67" s="32"/>
      <c r="C67" s="35"/>
      <c r="D67" s="106"/>
      <c r="E67" s="32"/>
      <c r="F67" s="32"/>
      <c r="G67" s="105"/>
      <c r="H67" s="53"/>
      <c r="I67" s="80"/>
      <c r="J67" s="46"/>
      <c r="K67" s="38"/>
      <c r="L67" s="33"/>
      <c r="M67" s="33"/>
      <c r="N67" s="33"/>
      <c r="O67" s="33"/>
      <c r="P67" s="35"/>
      <c r="Q67" s="33"/>
      <c r="R67" s="41"/>
      <c r="S67" s="42"/>
      <c r="T67" s="33"/>
      <c r="U67" s="34"/>
    </row>
    <row r="68" spans="1:21" x14ac:dyDescent="0.3">
      <c r="A68" s="58"/>
      <c r="B68" s="32"/>
      <c r="C68" s="35"/>
      <c r="D68" s="35"/>
      <c r="E68" s="32"/>
      <c r="F68" s="32"/>
      <c r="G68" s="33"/>
      <c r="H68" s="53"/>
      <c r="I68" s="80"/>
      <c r="J68" s="46"/>
      <c r="K68" s="38"/>
      <c r="L68" s="33"/>
      <c r="M68" s="33"/>
      <c r="N68" s="33"/>
      <c r="O68" s="33"/>
      <c r="P68" s="35"/>
      <c r="Q68" s="33"/>
      <c r="R68" s="41"/>
      <c r="S68" s="42"/>
      <c r="T68" s="33"/>
      <c r="U68" s="34"/>
    </row>
    <row r="69" spans="1:21" x14ac:dyDescent="0.3">
      <c r="A69" s="58"/>
      <c r="B69" s="32"/>
      <c r="C69" s="35"/>
      <c r="D69" s="35"/>
      <c r="E69" s="32"/>
      <c r="F69" s="32"/>
      <c r="G69" s="33"/>
      <c r="H69" s="53"/>
      <c r="I69" s="80"/>
      <c r="J69" s="46"/>
      <c r="K69" s="38"/>
      <c r="L69" s="33"/>
      <c r="M69" s="33"/>
      <c r="N69" s="33"/>
      <c r="O69" s="33"/>
      <c r="P69" s="35"/>
      <c r="Q69" s="33"/>
      <c r="R69" s="41"/>
      <c r="S69" s="42"/>
      <c r="T69" s="33"/>
      <c r="U69" s="34"/>
    </row>
    <row r="70" spans="1:21" x14ac:dyDescent="0.3">
      <c r="A70" s="58"/>
      <c r="B70" s="32"/>
      <c r="C70" s="35"/>
      <c r="D70" s="35"/>
      <c r="E70" s="32"/>
      <c r="F70" s="32"/>
      <c r="G70" s="33"/>
      <c r="H70" s="53"/>
      <c r="I70" s="80"/>
      <c r="J70" s="46"/>
      <c r="K70" s="38"/>
      <c r="L70" s="33"/>
      <c r="M70" s="33"/>
      <c r="N70" s="33"/>
      <c r="O70" s="33"/>
      <c r="P70" s="35"/>
      <c r="Q70" s="33"/>
      <c r="R70" s="41"/>
      <c r="S70" s="42"/>
      <c r="T70" s="33"/>
      <c r="U70" s="34"/>
    </row>
    <row r="71" spans="1:21" x14ac:dyDescent="0.3">
      <c r="A71" s="58"/>
      <c r="B71" s="32"/>
      <c r="C71" s="35"/>
      <c r="D71" s="35"/>
      <c r="E71" s="32"/>
      <c r="F71" s="32"/>
      <c r="G71" s="33"/>
      <c r="H71" s="53"/>
      <c r="I71" s="80"/>
      <c r="J71" s="46"/>
      <c r="K71" s="38"/>
      <c r="L71" s="33"/>
      <c r="M71" s="33"/>
      <c r="N71" s="33"/>
      <c r="O71" s="33"/>
      <c r="P71" s="35"/>
      <c r="Q71" s="33"/>
      <c r="R71" s="41"/>
      <c r="S71" s="42"/>
      <c r="T71" s="33"/>
      <c r="U71" s="34"/>
    </row>
    <row r="72" spans="1:21" x14ac:dyDescent="0.3">
      <c r="A72" s="58"/>
      <c r="B72" s="32"/>
      <c r="C72" s="35"/>
      <c r="D72" s="35"/>
      <c r="E72" s="32"/>
      <c r="F72" s="32"/>
      <c r="G72" s="33"/>
      <c r="H72" s="53"/>
      <c r="I72" s="80"/>
      <c r="J72" s="46"/>
      <c r="K72" s="38"/>
      <c r="L72" s="33"/>
      <c r="M72" s="33"/>
      <c r="N72" s="33"/>
      <c r="O72" s="33"/>
      <c r="P72" s="35"/>
      <c r="Q72" s="33"/>
      <c r="R72" s="41"/>
      <c r="S72" s="42"/>
      <c r="T72" s="33"/>
      <c r="U72" s="34"/>
    </row>
    <row r="73" spans="1:21" x14ac:dyDescent="0.3">
      <c r="A73" s="58"/>
      <c r="B73" s="32"/>
      <c r="C73" s="35"/>
      <c r="D73" s="35"/>
      <c r="E73" s="32"/>
      <c r="F73" s="32"/>
      <c r="G73" s="33"/>
      <c r="H73" s="53"/>
      <c r="I73" s="80"/>
      <c r="J73" s="46"/>
      <c r="K73" s="38"/>
      <c r="L73" s="33"/>
      <c r="M73" s="33"/>
      <c r="N73" s="33"/>
      <c r="O73" s="33"/>
      <c r="P73" s="35"/>
      <c r="Q73" s="33"/>
      <c r="R73" s="41"/>
      <c r="S73" s="42"/>
      <c r="T73" s="33"/>
      <c r="U73" s="34"/>
    </row>
    <row r="74" spans="1:21" x14ac:dyDescent="0.3">
      <c r="A74" s="58"/>
      <c r="B74" s="32"/>
      <c r="C74" s="35"/>
      <c r="D74" s="35"/>
      <c r="E74" s="32"/>
      <c r="F74" s="32"/>
      <c r="G74" s="33"/>
      <c r="H74" s="53"/>
      <c r="I74" s="80"/>
      <c r="J74" s="46"/>
      <c r="K74" s="38"/>
      <c r="L74" s="33"/>
      <c r="M74" s="33"/>
      <c r="N74" s="33"/>
      <c r="O74" s="33"/>
      <c r="P74" s="35"/>
      <c r="Q74" s="33"/>
      <c r="R74" s="41"/>
      <c r="S74" s="42"/>
      <c r="T74" s="33"/>
      <c r="U74" s="34"/>
    </row>
    <row r="75" spans="1:21" x14ac:dyDescent="0.3">
      <c r="A75" s="58"/>
      <c r="B75" s="32"/>
      <c r="C75" s="35"/>
      <c r="D75" s="35"/>
      <c r="E75" s="32"/>
      <c r="F75" s="32"/>
      <c r="G75" s="33"/>
      <c r="H75" s="53"/>
      <c r="I75" s="80"/>
      <c r="J75" s="46"/>
      <c r="K75" s="38"/>
      <c r="L75" s="33"/>
      <c r="M75" s="33"/>
      <c r="N75" s="33"/>
      <c r="O75" s="33"/>
      <c r="P75" s="35"/>
      <c r="Q75" s="33"/>
      <c r="R75" s="41"/>
      <c r="S75" s="42"/>
      <c r="T75" s="33"/>
      <c r="U75" s="34"/>
    </row>
    <row r="76" spans="1:21" x14ac:dyDescent="0.3">
      <c r="A76" s="58"/>
      <c r="B76" s="32"/>
      <c r="C76" s="35"/>
      <c r="D76" s="35"/>
      <c r="E76" s="32"/>
      <c r="F76" s="32"/>
      <c r="G76" s="33"/>
      <c r="H76" s="53"/>
      <c r="I76" s="80"/>
      <c r="J76" s="46"/>
      <c r="K76" s="38"/>
      <c r="L76" s="33"/>
      <c r="M76" s="33"/>
      <c r="N76" s="33"/>
      <c r="O76" s="33"/>
      <c r="P76" s="35"/>
      <c r="Q76" s="33"/>
      <c r="R76" s="41"/>
      <c r="S76" s="42"/>
      <c r="T76" s="33"/>
      <c r="U76" s="34"/>
    </row>
    <row r="77" spans="1:21" x14ac:dyDescent="0.3">
      <c r="A77" s="58"/>
      <c r="B77" s="32"/>
      <c r="C77" s="35"/>
      <c r="D77" s="35"/>
      <c r="E77" s="32"/>
      <c r="F77" s="32"/>
      <c r="G77" s="33"/>
      <c r="H77" s="53"/>
      <c r="I77" s="80"/>
      <c r="J77" s="46"/>
      <c r="K77" s="38"/>
      <c r="L77" s="33"/>
      <c r="M77" s="33"/>
      <c r="N77" s="33"/>
      <c r="O77" s="33"/>
      <c r="P77" s="35"/>
      <c r="Q77" s="33"/>
      <c r="R77" s="41"/>
      <c r="S77" s="42"/>
      <c r="T77" s="33"/>
      <c r="U77" s="34"/>
    </row>
    <row r="78" spans="1:21" x14ac:dyDescent="0.3">
      <c r="A78" s="58"/>
      <c r="B78" s="32"/>
      <c r="C78" s="35"/>
      <c r="D78" s="35"/>
      <c r="E78" s="32"/>
      <c r="F78" s="32"/>
      <c r="G78" s="33"/>
      <c r="H78" s="53"/>
      <c r="I78" s="80"/>
      <c r="J78" s="46"/>
      <c r="K78" s="38"/>
      <c r="L78" s="33"/>
      <c r="M78" s="33"/>
      <c r="N78" s="33"/>
      <c r="O78" s="33"/>
      <c r="P78" s="35"/>
      <c r="Q78" s="33"/>
      <c r="R78" s="41"/>
      <c r="S78" s="42"/>
      <c r="T78" s="33"/>
      <c r="U78" s="34"/>
    </row>
    <row r="79" spans="1:21" x14ac:dyDescent="0.3">
      <c r="A79" s="58"/>
      <c r="B79" s="32"/>
      <c r="C79" s="35"/>
      <c r="D79" s="35"/>
      <c r="E79" s="32"/>
      <c r="F79" s="32"/>
      <c r="G79" s="33"/>
      <c r="H79" s="53"/>
      <c r="I79" s="80"/>
      <c r="J79" s="46"/>
      <c r="K79" s="38"/>
      <c r="L79" s="33"/>
      <c r="M79" s="33"/>
      <c r="N79" s="33"/>
      <c r="O79" s="33"/>
      <c r="P79" s="35"/>
      <c r="Q79" s="33"/>
      <c r="R79" s="41"/>
      <c r="S79" s="42"/>
      <c r="T79" s="33"/>
      <c r="U79" s="34"/>
    </row>
    <row r="80" spans="1:21" x14ac:dyDescent="0.3">
      <c r="A80" s="58"/>
      <c r="B80" s="32"/>
      <c r="C80" s="35"/>
      <c r="D80" s="35"/>
      <c r="E80" s="32"/>
      <c r="F80" s="32"/>
      <c r="G80" s="33"/>
      <c r="H80" s="53"/>
      <c r="I80" s="80"/>
      <c r="J80" s="46"/>
      <c r="K80" s="38"/>
      <c r="L80" s="33"/>
      <c r="M80" s="33"/>
      <c r="N80" s="33"/>
      <c r="O80" s="33"/>
      <c r="P80" s="35"/>
      <c r="Q80" s="33"/>
      <c r="R80" s="41"/>
      <c r="S80" s="42"/>
      <c r="T80" s="33"/>
      <c r="U80" s="34"/>
    </row>
    <row r="81" spans="1:21" x14ac:dyDescent="0.3">
      <c r="A81" s="58"/>
      <c r="B81" s="32"/>
      <c r="C81" s="35"/>
      <c r="D81" s="35"/>
      <c r="E81" s="32"/>
      <c r="F81" s="32"/>
      <c r="G81" s="33"/>
      <c r="H81" s="53"/>
      <c r="I81" s="80"/>
      <c r="J81" s="46"/>
      <c r="K81" s="38"/>
      <c r="L81" s="33"/>
      <c r="M81" s="33"/>
      <c r="N81" s="33"/>
      <c r="O81" s="33"/>
      <c r="P81" s="35"/>
      <c r="Q81" s="33"/>
      <c r="R81" s="41"/>
      <c r="S81" s="42"/>
      <c r="T81" s="33"/>
      <c r="U81" s="34"/>
    </row>
    <row r="82" spans="1:21" x14ac:dyDescent="0.3">
      <c r="A82" s="58"/>
      <c r="B82" s="32"/>
      <c r="C82" s="35"/>
      <c r="D82" s="35"/>
      <c r="E82" s="32"/>
      <c r="F82" s="32"/>
      <c r="G82" s="33"/>
      <c r="H82" s="53"/>
      <c r="I82" s="80"/>
      <c r="J82" s="46"/>
      <c r="K82" s="38"/>
      <c r="L82" s="33"/>
      <c r="M82" s="33"/>
      <c r="N82" s="33"/>
      <c r="O82" s="33"/>
      <c r="P82" s="35"/>
      <c r="Q82" s="33"/>
      <c r="R82" s="41"/>
      <c r="S82" s="42"/>
      <c r="T82" s="33"/>
      <c r="U82" s="34"/>
    </row>
    <row r="83" spans="1:21" x14ac:dyDescent="0.3">
      <c r="A83" s="58"/>
      <c r="B83" s="32"/>
      <c r="C83" s="35"/>
      <c r="D83" s="35"/>
      <c r="E83" s="32"/>
      <c r="F83" s="32"/>
      <c r="G83" s="33"/>
      <c r="H83" s="53"/>
      <c r="I83" s="80"/>
      <c r="J83" s="46"/>
      <c r="K83" s="38"/>
      <c r="L83" s="33"/>
      <c r="M83" s="33"/>
      <c r="N83" s="33"/>
      <c r="O83" s="33"/>
      <c r="P83" s="35"/>
      <c r="Q83" s="33"/>
      <c r="R83" s="41"/>
      <c r="S83" s="42"/>
      <c r="T83" s="33"/>
      <c r="U83" s="34"/>
    </row>
    <row r="84" spans="1:21" x14ac:dyDescent="0.3">
      <c r="A84" s="58"/>
      <c r="B84" s="32"/>
      <c r="C84" s="35"/>
      <c r="D84" s="35"/>
      <c r="E84" s="32"/>
      <c r="F84" s="32"/>
      <c r="G84" s="33"/>
      <c r="H84" s="53"/>
      <c r="I84" s="80"/>
      <c r="J84" s="46"/>
      <c r="K84" s="38"/>
      <c r="L84" s="33"/>
      <c r="M84" s="33"/>
      <c r="N84" s="33"/>
      <c r="O84" s="33"/>
      <c r="P84" s="35"/>
      <c r="Q84" s="33"/>
      <c r="R84" s="41"/>
      <c r="S84" s="42"/>
      <c r="T84" s="33"/>
      <c r="U84" s="34"/>
    </row>
    <row r="85" spans="1:21" x14ac:dyDescent="0.3">
      <c r="A85" s="58"/>
      <c r="B85" s="32"/>
      <c r="C85" s="35"/>
      <c r="D85" s="35"/>
      <c r="E85" s="32"/>
      <c r="F85" s="32"/>
      <c r="G85" s="33"/>
      <c r="H85" s="53"/>
      <c r="I85" s="80"/>
      <c r="J85" s="46"/>
      <c r="K85" s="38"/>
      <c r="L85" s="33"/>
      <c r="M85" s="33"/>
      <c r="N85" s="33"/>
      <c r="O85" s="33"/>
      <c r="P85" s="35"/>
      <c r="Q85" s="33"/>
      <c r="R85" s="41"/>
      <c r="S85" s="42"/>
      <c r="T85" s="33"/>
      <c r="U85" s="34"/>
    </row>
    <row r="86" spans="1:21" x14ac:dyDescent="0.3">
      <c r="A86" s="58"/>
      <c r="B86" s="32"/>
      <c r="C86" s="35"/>
      <c r="D86" s="35"/>
      <c r="E86" s="32"/>
      <c r="F86" s="32"/>
      <c r="G86" s="33"/>
      <c r="H86" s="53"/>
      <c r="I86" s="80"/>
      <c r="J86" s="46"/>
      <c r="K86" s="38"/>
      <c r="L86" s="33"/>
      <c r="M86" s="33"/>
      <c r="N86" s="33"/>
      <c r="O86" s="33"/>
      <c r="P86" s="35"/>
      <c r="Q86" s="33"/>
      <c r="R86" s="41"/>
      <c r="S86" s="42"/>
      <c r="T86" s="33"/>
      <c r="U86" s="34"/>
    </row>
    <row r="87" spans="1:21" x14ac:dyDescent="0.3">
      <c r="A87" s="58"/>
      <c r="B87" s="32"/>
      <c r="C87" s="35"/>
      <c r="D87" s="35"/>
      <c r="E87" s="32"/>
      <c r="F87" s="32"/>
      <c r="G87" s="33"/>
      <c r="H87" s="53"/>
      <c r="I87" s="80"/>
      <c r="J87" s="46"/>
      <c r="K87" s="38"/>
      <c r="L87" s="33"/>
      <c r="M87" s="33"/>
      <c r="N87" s="33"/>
      <c r="O87" s="33"/>
      <c r="P87" s="35"/>
      <c r="Q87" s="33"/>
      <c r="R87" s="41"/>
      <c r="S87" s="42"/>
      <c r="T87" s="33"/>
      <c r="U87" s="34"/>
    </row>
    <row r="88" spans="1:21" x14ac:dyDescent="0.3">
      <c r="A88" s="29"/>
      <c r="B88" s="29" t="s">
        <v>134</v>
      </c>
      <c r="C88" s="28"/>
      <c r="D88" s="28"/>
      <c r="E88" s="28"/>
      <c r="F88" s="28"/>
      <c r="G88" s="28"/>
      <c r="H88" s="28"/>
      <c r="I88" s="47"/>
      <c r="J88" s="47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</row>
  </sheetData>
  <dataValidations count="7">
    <dataValidation type="list" allowBlank="1" showInputMessage="1" showErrorMessage="1" sqref="I11:I87 J87" xr:uid="{00000000-0002-0000-0200-000000000000}">
      <formula1>"Non-US,Multiple,AK,AL,AR,AZ,CA,CO,CT,D.C.,DE,FL,GA,HI,IA,ID,IL,IN,KS,KY,LA,MA,MD,ME,MI,MN,MO,MS,MT,NC,ND,NE,NH,NJ,NM,NV,NY,OH,OK,OR,PA,RI,SC,SD,TN,TX,UT,VA,VT,WA,WI,WV,WY"</formula1>
    </dataValidation>
    <dataValidation type="list" allowBlank="1" showInputMessage="1" showErrorMessage="1" sqref="E83:E87" xr:uid="{00000000-0002-0000-0200-000001000000}">
      <formula1>"Office,Industrial,Multifamily,Retail,Hotel,Medical Office,Senior Housing,Student Housing,Self-Storage,Data Center,Land,For-Sale Residential,Public Real Estate Securities,Mixed Use,Multi-Sector,Other"</formula1>
    </dataValidation>
    <dataValidation type="list" allowBlank="1" showInputMessage="1" showErrorMessage="1" sqref="J78:J86" xr:uid="{DDD3E995-6CFD-4E22-B1C2-CF823A4E335D}">
      <formula1>"a,b"</formula1>
    </dataValidation>
    <dataValidation type="list" allowBlank="1" showInputMessage="1" showErrorMessage="1" sqref="J11:J77" xr:uid="{8CC62DE6-C7F1-48E9-AB82-FAC8F6E5C963}">
      <formula1>MSAs</formula1>
    </dataValidation>
    <dataValidation type="list" allowBlank="1" showInputMessage="1" showErrorMessage="1" sqref="E11:E82" xr:uid="{5FB8FECE-7725-4EBA-AA9D-DF22EEB160DB}">
      <formula1>PropType</formula1>
    </dataValidation>
    <dataValidation type="list" allowBlank="1" showInputMessage="1" showErrorMessage="1" sqref="F11:F87" xr:uid="{A3EE396E-2A6E-4B5D-B77F-246DBEAC8C17}">
      <formula1>INDIRECT($E11)</formula1>
    </dataValidation>
    <dataValidation type="list" allowBlank="1" showInputMessage="1" showErrorMessage="1" sqref="D11:D87" xr:uid="{6E023963-1A62-4DEC-B1CD-80F1AA1F76A5}">
      <formula1>Lifecycle</formula1>
    </dataValidation>
  </dataValidations>
  <hyperlinks>
    <hyperlink ref="O6" r:id="rId1" display="jsmith@abc.com" xr:uid="{00000000-0004-0000-0200-000000000000}"/>
  </hyperlinks>
  <pageMargins left="0.7" right="0.7" top="0.75" bottom="0.75" header="0.3" footer="0.3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A58BF-1406-4CE4-AEAC-C92A9D39279F}">
  <dimension ref="A1:V30"/>
  <sheetViews>
    <sheetView zoomScaleNormal="100" workbookViewId="0">
      <selection activeCell="U2" sqref="U2"/>
    </sheetView>
  </sheetViews>
  <sheetFormatPr defaultColWidth="9.1796875" defaultRowHeight="13.5" x14ac:dyDescent="0.3"/>
  <cols>
    <col min="1" max="1" width="9.1796875" style="1"/>
    <col min="2" max="2" width="31.453125" style="1" customWidth="1"/>
    <col min="3" max="3" width="12.453125" style="1" customWidth="1"/>
    <col min="4" max="5" width="13.7265625" style="1" customWidth="1"/>
    <col min="6" max="7" width="15.7265625" style="1" customWidth="1"/>
    <col min="8" max="8" width="12" style="1" bestFit="1" customWidth="1"/>
    <col min="9" max="9" width="14.26953125" style="1" customWidth="1"/>
    <col min="10" max="10" width="7.1796875" style="1" customWidth="1"/>
    <col min="11" max="11" width="30.7265625" style="1" bestFit="1" customWidth="1"/>
    <col min="12" max="21" width="17.1796875" style="1" customWidth="1"/>
    <col min="22" max="16384" width="9.1796875" style="1"/>
  </cols>
  <sheetData>
    <row r="1" spans="1:22" x14ac:dyDescent="0.3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</row>
    <row r="2" spans="1:22" ht="18" customHeight="1" thickBot="1" x14ac:dyDescent="0.35">
      <c r="A2" s="59"/>
      <c r="B2" s="60" t="s">
        <v>66</v>
      </c>
      <c r="C2" s="60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2" t="s">
        <v>34</v>
      </c>
      <c r="U2" s="63">
        <f>'Fund-Level Data'!N2</f>
        <v>46203</v>
      </c>
      <c r="V2" s="58"/>
    </row>
    <row r="3" spans="1:22" x14ac:dyDescent="0.3">
      <c r="A3" s="64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</row>
    <row r="4" spans="1:22" x14ac:dyDescent="0.3">
      <c r="A4" s="64"/>
      <c r="B4" s="65" t="s">
        <v>2</v>
      </c>
      <c r="C4" s="65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</row>
    <row r="5" spans="1:22" x14ac:dyDescent="0.3">
      <c r="A5" s="64"/>
      <c r="B5" s="66" t="str">
        <f>"1.  Please enter all asset dispositions for the past five years through "&amp;TEXT($U$2,"MMMM DD, YYYY")&amp;"."</f>
        <v>1.  Please enter all asset dispositions for the past five years through June 30, 2026.</v>
      </c>
      <c r="C5" s="66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</row>
    <row r="6" spans="1:22" x14ac:dyDescent="0.3">
      <c r="A6" s="64"/>
      <c r="B6" s="66" t="s">
        <v>140</v>
      </c>
      <c r="C6" s="66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</row>
    <row r="7" spans="1:22" x14ac:dyDescent="0.3">
      <c r="A7" s="64"/>
      <c r="B7" s="66" t="s">
        <v>141</v>
      </c>
      <c r="C7" s="66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</row>
    <row r="8" spans="1:22" x14ac:dyDescent="0.3">
      <c r="A8" s="64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</row>
    <row r="9" spans="1:22" s="54" customFormat="1" ht="16.5" customHeight="1" x14ac:dyDescent="0.35">
      <c r="A9" s="67"/>
      <c r="B9" s="55" t="s">
        <v>122</v>
      </c>
      <c r="C9" s="55"/>
      <c r="D9" s="55"/>
      <c r="E9" s="55"/>
      <c r="F9" s="55"/>
      <c r="G9" s="55"/>
      <c r="H9" s="55"/>
      <c r="I9" s="55"/>
      <c r="J9" s="56"/>
      <c r="K9" s="55"/>
      <c r="L9" s="57" t="s">
        <v>121</v>
      </c>
      <c r="M9" s="55"/>
      <c r="N9" s="55"/>
      <c r="O9" s="55"/>
      <c r="P9" s="55"/>
      <c r="Q9" s="55"/>
      <c r="R9" s="57" t="s">
        <v>123</v>
      </c>
      <c r="S9" s="55"/>
      <c r="T9" s="55"/>
      <c r="U9" s="55"/>
      <c r="V9" s="67"/>
    </row>
    <row r="10" spans="1:22" ht="40.5" x14ac:dyDescent="0.3">
      <c r="A10" s="58"/>
      <c r="B10" s="36" t="s">
        <v>124</v>
      </c>
      <c r="C10" s="70" t="s">
        <v>149</v>
      </c>
      <c r="D10" s="43" t="s">
        <v>125</v>
      </c>
      <c r="E10" s="43" t="s">
        <v>290</v>
      </c>
      <c r="F10" s="43" t="s">
        <v>20</v>
      </c>
      <c r="G10" s="43" t="s">
        <v>255</v>
      </c>
      <c r="H10" s="43" t="s">
        <v>135</v>
      </c>
      <c r="I10" s="51" t="s">
        <v>117</v>
      </c>
      <c r="J10" s="70" t="s">
        <v>118</v>
      </c>
      <c r="K10" s="108" t="s">
        <v>283</v>
      </c>
      <c r="L10" s="45" t="s">
        <v>179</v>
      </c>
      <c r="M10" s="43" t="s">
        <v>288</v>
      </c>
      <c r="N10" s="43" t="s">
        <v>284</v>
      </c>
      <c r="O10" s="43" t="s">
        <v>285</v>
      </c>
      <c r="P10" s="43" t="s">
        <v>286</v>
      </c>
      <c r="Q10" s="43" t="s">
        <v>287</v>
      </c>
      <c r="R10" s="45" t="s">
        <v>293</v>
      </c>
      <c r="S10" s="43" t="s">
        <v>289</v>
      </c>
      <c r="T10" s="43" t="s">
        <v>291</v>
      </c>
      <c r="U10" s="43" t="s">
        <v>292</v>
      </c>
      <c r="V10" s="58"/>
    </row>
    <row r="11" spans="1:22" x14ac:dyDescent="0.3">
      <c r="A11" s="68" t="s">
        <v>126</v>
      </c>
      <c r="B11" s="26" t="s">
        <v>127</v>
      </c>
      <c r="C11" s="71">
        <v>2002</v>
      </c>
      <c r="D11" s="27">
        <v>37742</v>
      </c>
      <c r="E11" s="27">
        <v>43708</v>
      </c>
      <c r="F11" s="26" t="s">
        <v>249</v>
      </c>
      <c r="G11" s="26" t="s">
        <v>252</v>
      </c>
      <c r="H11" s="30">
        <v>224</v>
      </c>
      <c r="I11" s="52" t="s">
        <v>130</v>
      </c>
      <c r="J11" s="71" t="s">
        <v>131</v>
      </c>
      <c r="K11" s="109" t="s">
        <v>265</v>
      </c>
      <c r="L11" s="111">
        <v>45024000</v>
      </c>
      <c r="M11" s="112">
        <v>59499999.999999993</v>
      </c>
      <c r="N11" s="113">
        <v>57852000</v>
      </c>
      <c r="O11" s="125">
        <v>4.3749999999999997E-2</v>
      </c>
      <c r="P11" s="113">
        <f>N11/H11</f>
        <v>258267.85714285713</v>
      </c>
      <c r="Q11" s="113">
        <v>29030400</v>
      </c>
      <c r="R11" s="117">
        <v>18750000</v>
      </c>
      <c r="S11" s="118">
        <f>N11-Q11</f>
        <v>28821600</v>
      </c>
      <c r="T11" s="121">
        <v>7.1384150675195449E-2</v>
      </c>
      <c r="U11" s="123">
        <v>9.7654000000000005E-2</v>
      </c>
      <c r="V11" s="58"/>
    </row>
    <row r="12" spans="1:22" x14ac:dyDescent="0.3">
      <c r="A12" s="68" t="s">
        <v>126</v>
      </c>
      <c r="B12" s="26" t="s">
        <v>129</v>
      </c>
      <c r="C12" s="71">
        <v>1997</v>
      </c>
      <c r="D12" s="27">
        <v>41333</v>
      </c>
      <c r="E12" s="27">
        <v>44742</v>
      </c>
      <c r="F12" s="26" t="s">
        <v>128</v>
      </c>
      <c r="G12" s="26" t="s">
        <v>197</v>
      </c>
      <c r="H12" s="30">
        <v>184000</v>
      </c>
      <c r="I12" s="52" t="s">
        <v>132</v>
      </c>
      <c r="J12" s="71" t="s">
        <v>133</v>
      </c>
      <c r="K12" s="109" t="s">
        <v>264</v>
      </c>
      <c r="L12" s="111">
        <v>92000000</v>
      </c>
      <c r="M12" s="112">
        <v>142500000</v>
      </c>
      <c r="N12" s="113">
        <v>144300000</v>
      </c>
      <c r="O12" s="125">
        <v>5.8200000000000002E-2</v>
      </c>
      <c r="P12" s="113">
        <f>N12/H12</f>
        <v>784.23913043478262</v>
      </c>
      <c r="Q12" s="113">
        <v>60912000</v>
      </c>
      <c r="R12" s="117">
        <v>72125000</v>
      </c>
      <c r="S12" s="118">
        <f>N12-Q12</f>
        <v>83388000</v>
      </c>
      <c r="T12" s="121">
        <v>0.17427536231884058</v>
      </c>
      <c r="U12" s="123">
        <v>0.32483000000000001</v>
      </c>
      <c r="V12" s="58"/>
    </row>
    <row r="13" spans="1:22" x14ac:dyDescent="0.3">
      <c r="A13" s="58"/>
      <c r="B13" s="32"/>
      <c r="C13" s="80"/>
      <c r="D13" s="35"/>
      <c r="E13" s="35"/>
      <c r="F13" s="32"/>
      <c r="G13" s="32"/>
      <c r="H13" s="33"/>
      <c r="I13" s="53"/>
      <c r="J13" s="80"/>
      <c r="K13" s="46"/>
      <c r="L13" s="114"/>
      <c r="M13" s="115"/>
      <c r="N13" s="116"/>
      <c r="O13" s="122"/>
      <c r="P13" s="116"/>
      <c r="Q13" s="116"/>
      <c r="R13" s="119"/>
      <c r="S13" s="120"/>
      <c r="T13" s="122"/>
      <c r="U13" s="124"/>
      <c r="V13" s="58"/>
    </row>
    <row r="14" spans="1:22" x14ac:dyDescent="0.3">
      <c r="A14" s="58"/>
      <c r="B14" s="32"/>
      <c r="C14" s="80"/>
      <c r="D14" s="35"/>
      <c r="E14" s="35"/>
      <c r="F14" s="32"/>
      <c r="G14" s="32"/>
      <c r="H14" s="33"/>
      <c r="I14" s="53"/>
      <c r="J14" s="80"/>
      <c r="K14" s="46"/>
      <c r="L14" s="114"/>
      <c r="M14" s="115"/>
      <c r="N14" s="116"/>
      <c r="O14" s="122"/>
      <c r="P14" s="116"/>
      <c r="Q14" s="116"/>
      <c r="R14" s="119"/>
      <c r="S14" s="120"/>
      <c r="T14" s="122"/>
      <c r="U14" s="124"/>
      <c r="V14" s="58"/>
    </row>
    <row r="15" spans="1:22" x14ac:dyDescent="0.3">
      <c r="A15" s="58"/>
      <c r="B15" s="32"/>
      <c r="C15" s="80"/>
      <c r="D15" s="35"/>
      <c r="E15" s="35"/>
      <c r="F15" s="32"/>
      <c r="G15" s="32"/>
      <c r="H15" s="33"/>
      <c r="I15" s="53"/>
      <c r="J15" s="80"/>
      <c r="K15" s="46"/>
      <c r="L15" s="114"/>
      <c r="M15" s="115"/>
      <c r="N15" s="116"/>
      <c r="O15" s="122"/>
      <c r="P15" s="116"/>
      <c r="Q15" s="116"/>
      <c r="R15" s="119"/>
      <c r="S15" s="120"/>
      <c r="T15" s="122"/>
      <c r="U15" s="124"/>
      <c r="V15" s="58"/>
    </row>
    <row r="16" spans="1:22" x14ac:dyDescent="0.3">
      <c r="A16" s="58"/>
      <c r="B16" s="32"/>
      <c r="C16" s="80"/>
      <c r="D16" s="35"/>
      <c r="E16" s="35"/>
      <c r="F16" s="32"/>
      <c r="G16" s="32"/>
      <c r="H16" s="33"/>
      <c r="I16" s="53"/>
      <c r="J16" s="80"/>
      <c r="K16" s="46"/>
      <c r="L16" s="114"/>
      <c r="M16" s="115"/>
      <c r="N16" s="116"/>
      <c r="O16" s="122"/>
      <c r="P16" s="116"/>
      <c r="Q16" s="116"/>
      <c r="R16" s="119"/>
      <c r="S16" s="120"/>
      <c r="T16" s="122"/>
      <c r="U16" s="124"/>
      <c r="V16" s="58"/>
    </row>
    <row r="17" spans="1:22" x14ac:dyDescent="0.3">
      <c r="A17" s="58"/>
      <c r="B17" s="32"/>
      <c r="C17" s="80"/>
      <c r="D17" s="35"/>
      <c r="E17" s="35"/>
      <c r="F17" s="32"/>
      <c r="G17" s="32"/>
      <c r="H17" s="33"/>
      <c r="I17" s="53"/>
      <c r="J17" s="80"/>
      <c r="K17" s="46"/>
      <c r="L17" s="114"/>
      <c r="M17" s="115"/>
      <c r="N17" s="116"/>
      <c r="O17" s="122"/>
      <c r="P17" s="116"/>
      <c r="Q17" s="116"/>
      <c r="R17" s="119"/>
      <c r="S17" s="120"/>
      <c r="T17" s="122"/>
      <c r="U17" s="124"/>
      <c r="V17" s="58"/>
    </row>
    <row r="18" spans="1:22" x14ac:dyDescent="0.3">
      <c r="A18" s="58"/>
      <c r="B18" s="32"/>
      <c r="C18" s="80"/>
      <c r="D18" s="35"/>
      <c r="E18" s="35"/>
      <c r="F18" s="32"/>
      <c r="G18" s="32"/>
      <c r="H18" s="33"/>
      <c r="I18" s="53"/>
      <c r="J18" s="80"/>
      <c r="K18" s="46"/>
      <c r="L18" s="114"/>
      <c r="M18" s="115"/>
      <c r="N18" s="116"/>
      <c r="O18" s="122"/>
      <c r="P18" s="116"/>
      <c r="Q18" s="116"/>
      <c r="R18" s="119"/>
      <c r="S18" s="120"/>
      <c r="T18" s="122"/>
      <c r="U18" s="124"/>
      <c r="V18" s="58"/>
    </row>
    <row r="19" spans="1:22" x14ac:dyDescent="0.3">
      <c r="A19" s="58"/>
      <c r="B19" s="32"/>
      <c r="C19" s="80"/>
      <c r="D19" s="35"/>
      <c r="E19" s="35"/>
      <c r="F19" s="32"/>
      <c r="G19" s="32"/>
      <c r="H19" s="33"/>
      <c r="I19" s="53"/>
      <c r="J19" s="80"/>
      <c r="K19" s="46"/>
      <c r="L19" s="114"/>
      <c r="M19" s="115"/>
      <c r="N19" s="116"/>
      <c r="O19" s="122"/>
      <c r="P19" s="116"/>
      <c r="Q19" s="116"/>
      <c r="R19" s="119"/>
      <c r="S19" s="120"/>
      <c r="T19" s="122"/>
      <c r="U19" s="124"/>
      <c r="V19" s="58"/>
    </row>
    <row r="20" spans="1:22" x14ac:dyDescent="0.3">
      <c r="A20" s="58"/>
      <c r="B20" s="32"/>
      <c r="C20" s="80"/>
      <c r="D20" s="35"/>
      <c r="E20" s="35"/>
      <c r="F20" s="32"/>
      <c r="G20" s="32"/>
      <c r="H20" s="33"/>
      <c r="I20" s="53"/>
      <c r="J20" s="80"/>
      <c r="K20" s="46"/>
      <c r="L20" s="114"/>
      <c r="M20" s="115"/>
      <c r="N20" s="116"/>
      <c r="O20" s="122"/>
      <c r="P20" s="116"/>
      <c r="Q20" s="116"/>
      <c r="R20" s="119"/>
      <c r="S20" s="120"/>
      <c r="T20" s="122"/>
      <c r="U20" s="124"/>
      <c r="V20" s="58"/>
    </row>
    <row r="21" spans="1:22" x14ac:dyDescent="0.3">
      <c r="A21" s="58"/>
      <c r="B21" s="32"/>
      <c r="C21" s="80"/>
      <c r="D21" s="35"/>
      <c r="E21" s="35"/>
      <c r="F21" s="32"/>
      <c r="G21" s="32"/>
      <c r="H21" s="33"/>
      <c r="I21" s="53"/>
      <c r="J21" s="80"/>
      <c r="K21" s="46"/>
      <c r="L21" s="114"/>
      <c r="M21" s="115"/>
      <c r="N21" s="116"/>
      <c r="O21" s="122"/>
      <c r="P21" s="116"/>
      <c r="Q21" s="116"/>
      <c r="R21" s="119"/>
      <c r="S21" s="120"/>
      <c r="T21" s="122"/>
      <c r="U21" s="124"/>
      <c r="V21" s="58"/>
    </row>
    <row r="22" spans="1:22" x14ac:dyDescent="0.3">
      <c r="A22" s="58"/>
      <c r="B22" s="32"/>
      <c r="C22" s="80"/>
      <c r="D22" s="35"/>
      <c r="E22" s="35"/>
      <c r="F22" s="32"/>
      <c r="G22" s="32"/>
      <c r="H22" s="33"/>
      <c r="I22" s="53"/>
      <c r="J22" s="80"/>
      <c r="K22" s="46"/>
      <c r="L22" s="114"/>
      <c r="M22" s="115"/>
      <c r="N22" s="116"/>
      <c r="O22" s="122"/>
      <c r="P22" s="116"/>
      <c r="Q22" s="116"/>
      <c r="R22" s="119"/>
      <c r="S22" s="120"/>
      <c r="T22" s="122"/>
      <c r="U22" s="124"/>
      <c r="V22" s="58"/>
    </row>
    <row r="23" spans="1:22" x14ac:dyDescent="0.3">
      <c r="A23" s="58"/>
      <c r="B23" s="32"/>
      <c r="C23" s="80"/>
      <c r="D23" s="35"/>
      <c r="E23" s="35"/>
      <c r="F23" s="32"/>
      <c r="G23" s="32"/>
      <c r="H23" s="33"/>
      <c r="I23" s="53"/>
      <c r="J23" s="80"/>
      <c r="K23" s="46"/>
      <c r="L23" s="114"/>
      <c r="M23" s="115"/>
      <c r="N23" s="116"/>
      <c r="O23" s="122"/>
      <c r="P23" s="116"/>
      <c r="Q23" s="116"/>
      <c r="R23" s="119"/>
      <c r="S23" s="120"/>
      <c r="T23" s="122"/>
      <c r="U23" s="124"/>
      <c r="V23" s="58"/>
    </row>
    <row r="24" spans="1:22" x14ac:dyDescent="0.3">
      <c r="A24" s="58"/>
      <c r="B24" s="32"/>
      <c r="C24" s="80"/>
      <c r="D24" s="35"/>
      <c r="E24" s="35"/>
      <c r="F24" s="32"/>
      <c r="G24" s="32"/>
      <c r="H24" s="33"/>
      <c r="I24" s="53"/>
      <c r="J24" s="80"/>
      <c r="K24" s="46"/>
      <c r="L24" s="114"/>
      <c r="M24" s="115"/>
      <c r="N24" s="116"/>
      <c r="O24" s="122"/>
      <c r="P24" s="116"/>
      <c r="Q24" s="116"/>
      <c r="R24" s="119"/>
      <c r="S24" s="120"/>
      <c r="T24" s="122"/>
      <c r="U24" s="124"/>
      <c r="V24" s="58"/>
    </row>
    <row r="25" spans="1:22" x14ac:dyDescent="0.3">
      <c r="A25" s="58"/>
      <c r="B25" s="32"/>
      <c r="C25" s="80"/>
      <c r="D25" s="35"/>
      <c r="E25" s="35"/>
      <c r="F25" s="32"/>
      <c r="G25" s="32"/>
      <c r="H25" s="33"/>
      <c r="I25" s="53"/>
      <c r="J25" s="80"/>
      <c r="K25" s="46"/>
      <c r="L25" s="114"/>
      <c r="M25" s="115"/>
      <c r="N25" s="116"/>
      <c r="O25" s="122"/>
      <c r="P25" s="116"/>
      <c r="Q25" s="116"/>
      <c r="R25" s="119"/>
      <c r="S25" s="120"/>
      <c r="T25" s="122"/>
      <c r="U25" s="124"/>
      <c r="V25" s="58"/>
    </row>
    <row r="26" spans="1:22" x14ac:dyDescent="0.3">
      <c r="A26" s="58"/>
      <c r="B26" s="32"/>
      <c r="C26" s="32"/>
      <c r="D26" s="35"/>
      <c r="E26" s="35"/>
      <c r="F26" s="32"/>
      <c r="G26" s="32"/>
      <c r="H26" s="33"/>
      <c r="I26" s="53"/>
      <c r="J26" s="80"/>
      <c r="K26" s="46"/>
      <c r="L26" s="114"/>
      <c r="M26" s="115"/>
      <c r="N26" s="116"/>
      <c r="O26" s="122"/>
      <c r="P26" s="116"/>
      <c r="Q26" s="116"/>
      <c r="R26" s="119"/>
      <c r="S26" s="120"/>
      <c r="T26" s="122"/>
      <c r="U26" s="124"/>
      <c r="V26" s="58"/>
    </row>
    <row r="27" spans="1:22" x14ac:dyDescent="0.3">
      <c r="A27" s="58"/>
      <c r="B27" s="32"/>
      <c r="C27" s="32"/>
      <c r="D27" s="35"/>
      <c r="E27" s="35"/>
      <c r="F27" s="32"/>
      <c r="G27" s="32"/>
      <c r="H27" s="33"/>
      <c r="I27" s="53"/>
      <c r="J27" s="80"/>
      <c r="K27" s="46"/>
      <c r="L27" s="114"/>
      <c r="M27" s="115"/>
      <c r="N27" s="116"/>
      <c r="O27" s="122"/>
      <c r="P27" s="116"/>
      <c r="Q27" s="116"/>
      <c r="R27" s="119"/>
      <c r="S27" s="120"/>
      <c r="T27" s="122"/>
      <c r="U27" s="124"/>
      <c r="V27" s="58"/>
    </row>
    <row r="28" spans="1:22" x14ac:dyDescent="0.3">
      <c r="A28" s="58"/>
      <c r="B28" s="32"/>
      <c r="C28" s="32"/>
      <c r="D28" s="35"/>
      <c r="E28" s="35"/>
      <c r="F28" s="32"/>
      <c r="G28" s="32"/>
      <c r="H28" s="33"/>
      <c r="I28" s="53"/>
      <c r="J28" s="80"/>
      <c r="K28" s="46"/>
      <c r="L28" s="114"/>
      <c r="M28" s="115"/>
      <c r="N28" s="116"/>
      <c r="O28" s="122"/>
      <c r="P28" s="116"/>
      <c r="Q28" s="116"/>
      <c r="R28" s="119"/>
      <c r="S28" s="120"/>
      <c r="T28" s="122"/>
      <c r="U28" s="124"/>
      <c r="V28" s="58"/>
    </row>
    <row r="29" spans="1:22" x14ac:dyDescent="0.3">
      <c r="A29" s="58"/>
      <c r="B29" s="32"/>
      <c r="C29" s="32"/>
      <c r="D29" s="35"/>
      <c r="E29" s="35"/>
      <c r="F29" s="32"/>
      <c r="G29" s="32"/>
      <c r="H29" s="33"/>
      <c r="I29" s="53"/>
      <c r="J29" s="80"/>
      <c r="K29" s="46"/>
      <c r="L29" s="114"/>
      <c r="M29" s="115"/>
      <c r="N29" s="116"/>
      <c r="O29" s="122"/>
      <c r="P29" s="116"/>
      <c r="Q29" s="116"/>
      <c r="R29" s="119"/>
      <c r="S29" s="120"/>
      <c r="T29" s="122"/>
      <c r="U29" s="124"/>
      <c r="V29" s="58"/>
    </row>
    <row r="30" spans="1:22" x14ac:dyDescent="0.3">
      <c r="A30" s="29"/>
      <c r="B30" s="29" t="s">
        <v>134</v>
      </c>
      <c r="C30" s="29"/>
      <c r="D30" s="28"/>
      <c r="E30" s="28"/>
      <c r="F30" s="28"/>
      <c r="G30" s="28"/>
      <c r="H30" s="28"/>
      <c r="I30" s="28"/>
      <c r="J30" s="47"/>
      <c r="K30" s="47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58"/>
    </row>
  </sheetData>
  <dataValidations count="5">
    <dataValidation type="list" allowBlank="1" showInputMessage="1" showErrorMessage="1" sqref="G23:G29" xr:uid="{4788537D-0BB2-42FF-8F08-ACDB0E060882}">
      <formula1>"Office,Industrial,Multifamily,Retail,Hotel,Medical Office,Senior Housing,Student Housing,Self-Storage,Data Center,Land,For-Sale Residential,Public Real Estate Securities,Mixed Use,Multi-Sector,Other"</formula1>
    </dataValidation>
    <dataValidation type="list" allowBlank="1" showInputMessage="1" showErrorMessage="1" sqref="J11:J29" xr:uid="{562D4671-1A5F-4CD6-99AD-6E86D2A386E4}">
      <formula1>"Non-US,Multiple,AK,AL,AR,AZ,CA,CO,CT,D.C.,DE,FL,GA,HI,IA,ID,IL,IN,KS,KY,LA,MA,MD,ME,MI,MN,MO,MS,MT,NC,ND,NE,NH,NJ,NM,NV,NY,OH,OK,OR,PA,RI,SC,SD,TN,TX,UT,VA,VT,WA,WI,WV,WY"</formula1>
    </dataValidation>
    <dataValidation type="list" allowBlank="1" showInputMessage="1" showErrorMessage="1" sqref="G11:G22" xr:uid="{C2D0490D-6A0D-4DF6-BF17-BE8CD94E2D41}">
      <formula1>INDIRECT($F11)</formula1>
    </dataValidation>
    <dataValidation type="list" allowBlank="1" showInputMessage="1" showErrorMessage="1" sqref="F11:F29" xr:uid="{DC70833A-3D14-4585-907E-4CFE2A2959F5}">
      <formula1>PropType</formula1>
    </dataValidation>
    <dataValidation type="list" allowBlank="1" showInputMessage="1" showErrorMessage="1" sqref="K11:K29" xr:uid="{ECB19BBF-80C7-49FB-9076-38A1ACF9D944}">
      <formula1>MSAs</formula1>
    </dataValidation>
  </dataValidations>
  <hyperlinks>
    <hyperlink ref="Q6" r:id="rId1" display="jsmith@abc.com" xr:uid="{D00635C7-1554-48E0-A710-8945B8CF7B54}"/>
  </hyperlinks>
  <pageMargins left="0.7" right="0.7" top="0.75" bottom="0.75" header="0.3" footer="0.3"/>
  <pageSetup orientation="portrait"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1D811-1F44-4A80-8C78-89A4D4C17639}">
  <dimension ref="C2:K29"/>
  <sheetViews>
    <sheetView workbookViewId="0">
      <selection activeCell="E28" sqref="E28"/>
    </sheetView>
  </sheetViews>
  <sheetFormatPr defaultRowHeight="14.5" x14ac:dyDescent="0.35"/>
  <cols>
    <col min="3" max="3" width="48.7265625" bestFit="1" customWidth="1"/>
    <col min="4" max="4" width="4.81640625" customWidth="1"/>
    <col min="5" max="5" width="38.54296875" bestFit="1" customWidth="1"/>
    <col min="6" max="6" width="16.54296875" bestFit="1" customWidth="1"/>
    <col min="7" max="7" width="14" bestFit="1" customWidth="1"/>
    <col min="8" max="8" width="6.453125" bestFit="1" customWidth="1"/>
    <col min="9" max="9" width="15.26953125" bestFit="1" customWidth="1"/>
    <col min="10" max="10" width="4.81640625" customWidth="1"/>
    <col min="11" max="11" width="23.1796875" bestFit="1" customWidth="1"/>
  </cols>
  <sheetData>
    <row r="2" spans="3:11" x14ac:dyDescent="0.35">
      <c r="C2" s="107" t="s">
        <v>263</v>
      </c>
      <c r="E2" s="110" t="s">
        <v>256</v>
      </c>
      <c r="F2" s="110"/>
      <c r="G2" s="110"/>
      <c r="H2" s="110"/>
      <c r="I2" s="110"/>
      <c r="K2" s="107" t="s">
        <v>257</v>
      </c>
    </row>
    <row r="3" spans="3:11" x14ac:dyDescent="0.35">
      <c r="C3" t="s">
        <v>248</v>
      </c>
      <c r="E3" t="s">
        <v>249</v>
      </c>
      <c r="F3" t="s">
        <v>128</v>
      </c>
      <c r="G3" t="s">
        <v>181</v>
      </c>
      <c r="H3" t="s">
        <v>182</v>
      </c>
      <c r="I3" t="s">
        <v>23</v>
      </c>
      <c r="K3" t="s">
        <v>230</v>
      </c>
    </row>
    <row r="4" spans="3:11" x14ac:dyDescent="0.35">
      <c r="C4" t="s">
        <v>23</v>
      </c>
      <c r="E4" t="s">
        <v>196</v>
      </c>
      <c r="F4" t="s">
        <v>197</v>
      </c>
      <c r="G4" t="s">
        <v>199</v>
      </c>
      <c r="H4" t="s">
        <v>203</v>
      </c>
      <c r="I4" t="s">
        <v>22</v>
      </c>
      <c r="K4" t="s">
        <v>231</v>
      </c>
    </row>
    <row r="5" spans="3:11" x14ac:dyDescent="0.35">
      <c r="C5" t="s">
        <v>259</v>
      </c>
      <c r="E5" t="s">
        <v>254</v>
      </c>
      <c r="F5" t="s">
        <v>207</v>
      </c>
      <c r="G5" t="s">
        <v>200</v>
      </c>
      <c r="H5" t="s">
        <v>204</v>
      </c>
      <c r="I5" t="s">
        <v>206</v>
      </c>
      <c r="K5" t="s">
        <v>232</v>
      </c>
    </row>
    <row r="6" spans="3:11" x14ac:dyDescent="0.35">
      <c r="C6" t="s">
        <v>277</v>
      </c>
      <c r="E6" t="s">
        <v>252</v>
      </c>
      <c r="F6" t="s">
        <v>198</v>
      </c>
      <c r="G6" t="s">
        <v>201</v>
      </c>
      <c r="H6" t="s">
        <v>205</v>
      </c>
      <c r="I6" t="s">
        <v>180</v>
      </c>
      <c r="K6" t="s">
        <v>235</v>
      </c>
    </row>
    <row r="7" spans="3:11" x14ac:dyDescent="0.35">
      <c r="C7" t="s">
        <v>265</v>
      </c>
      <c r="E7" t="s">
        <v>253</v>
      </c>
      <c r="G7" t="s">
        <v>202</v>
      </c>
      <c r="I7" t="s">
        <v>208</v>
      </c>
      <c r="K7" t="s">
        <v>233</v>
      </c>
    </row>
    <row r="8" spans="3:11" x14ac:dyDescent="0.35">
      <c r="C8" t="s">
        <v>279</v>
      </c>
      <c r="E8" t="s">
        <v>209</v>
      </c>
      <c r="I8" t="s">
        <v>183</v>
      </c>
      <c r="K8" t="s">
        <v>236</v>
      </c>
    </row>
    <row r="9" spans="3:11" x14ac:dyDescent="0.35">
      <c r="C9" t="s">
        <v>266</v>
      </c>
      <c r="E9" t="s">
        <v>210</v>
      </c>
      <c r="I9" t="s">
        <v>23</v>
      </c>
      <c r="K9" t="s">
        <v>234</v>
      </c>
    </row>
    <row r="10" spans="3:11" x14ac:dyDescent="0.35">
      <c r="C10" t="s">
        <v>267</v>
      </c>
      <c r="K10" t="s">
        <v>23</v>
      </c>
    </row>
    <row r="11" spans="3:11" x14ac:dyDescent="0.35">
      <c r="C11" t="s">
        <v>276</v>
      </c>
    </row>
    <row r="12" spans="3:11" x14ac:dyDescent="0.35">
      <c r="C12" t="s">
        <v>247</v>
      </c>
    </row>
    <row r="13" spans="3:11" x14ac:dyDescent="0.35">
      <c r="C13" t="s">
        <v>258</v>
      </c>
    </row>
    <row r="14" spans="3:11" x14ac:dyDescent="0.35">
      <c r="C14" t="s">
        <v>268</v>
      </c>
    </row>
    <row r="15" spans="3:11" x14ac:dyDescent="0.35">
      <c r="C15" t="s">
        <v>269</v>
      </c>
    </row>
    <row r="16" spans="3:11" x14ac:dyDescent="0.35">
      <c r="C16" t="s">
        <v>273</v>
      </c>
    </row>
    <row r="17" spans="3:3" x14ac:dyDescent="0.35">
      <c r="C17" t="s">
        <v>270</v>
      </c>
    </row>
    <row r="18" spans="3:3" x14ac:dyDescent="0.35">
      <c r="C18" t="s">
        <v>280</v>
      </c>
    </row>
    <row r="19" spans="3:3" x14ac:dyDescent="0.35">
      <c r="C19" t="s">
        <v>271</v>
      </c>
    </row>
    <row r="20" spans="3:3" x14ac:dyDescent="0.35">
      <c r="C20" t="s">
        <v>260</v>
      </c>
    </row>
    <row r="21" spans="3:3" x14ac:dyDescent="0.35">
      <c r="C21" t="s">
        <v>282</v>
      </c>
    </row>
    <row r="22" spans="3:3" x14ac:dyDescent="0.35">
      <c r="C22" t="s">
        <v>261</v>
      </c>
    </row>
    <row r="23" spans="3:3" x14ac:dyDescent="0.35">
      <c r="C23" t="s">
        <v>281</v>
      </c>
    </row>
    <row r="24" spans="3:3" x14ac:dyDescent="0.35">
      <c r="C24" t="s">
        <v>275</v>
      </c>
    </row>
    <row r="25" spans="3:3" x14ac:dyDescent="0.35">
      <c r="C25" t="s">
        <v>262</v>
      </c>
    </row>
    <row r="26" spans="3:3" x14ac:dyDescent="0.35">
      <c r="C26" t="s">
        <v>264</v>
      </c>
    </row>
    <row r="27" spans="3:3" x14ac:dyDescent="0.35">
      <c r="C27" t="s">
        <v>278</v>
      </c>
    </row>
    <row r="28" spans="3:3" x14ac:dyDescent="0.35">
      <c r="C28" t="s">
        <v>274</v>
      </c>
    </row>
    <row r="29" spans="3:3" x14ac:dyDescent="0.35">
      <c r="C29" t="s">
        <v>272</v>
      </c>
    </row>
  </sheetData>
  <sheetProtection algorithmName="SHA-512" hashValue="5TTSQ/4p9TI/oOLKMWED69z/79X6MJ6+iLh+HzT2c/qmDyL0iru557KTZ2BHAHk2jpeNDRGjuDQx7y4NSb4Lmg==" saltValue="4sfvwlV8SJ+3IARvwmV6hA==" spinCount="100000" sheet="1" objects="1" scenarios="1"/>
  <sortState xmlns:xlrd2="http://schemas.microsoft.com/office/spreadsheetml/2017/richdata2" ref="C5:C29">
    <sortCondition ref="C5:C2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Firm &amp; Fund Overview</vt:lpstr>
      <vt:lpstr>Fund-Level Data</vt:lpstr>
      <vt:lpstr>Altus Data</vt:lpstr>
      <vt:lpstr>Additional Asset Data</vt:lpstr>
      <vt:lpstr>Asset Disposition Information</vt:lpstr>
      <vt:lpstr>Lists</vt:lpstr>
      <vt:lpstr>Industrial</vt:lpstr>
      <vt:lpstr>Lifecycle</vt:lpstr>
      <vt:lpstr>MSAs</vt:lpstr>
      <vt:lpstr>Office</vt:lpstr>
      <vt:lpstr>Other</vt:lpstr>
      <vt:lpstr>PropType</vt:lpstr>
      <vt:lpstr>Residential</vt:lpstr>
      <vt:lpstr>Retail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Ritter, Matt</dc:creator>
  <cp:lastModifiedBy>Matt Treveloni</cp:lastModifiedBy>
  <dcterms:created xsi:type="dcterms:W3CDTF">2018-09-18T19:11:19Z</dcterms:created>
  <dcterms:modified xsi:type="dcterms:W3CDTF">2026-07-23T18:59:27Z</dcterms:modified>
</cp:coreProperties>
</file>